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環境政策課\Ｒ０６年度\18水質汚濁防止法（昭和４５年法律第１３８号）に基づく公共用水域及び地下水汚染の常時監視に関すること\1803公共用水域調査測定関係書(3)\3_報告\HP\"/>
    </mc:Choice>
  </mc:AlternateContent>
  <xr:revisionPtr revIDLastSave="0" documentId="13_ncr:1_{87D04620-4F75-4545-ACB8-07B3D5C16F2C}" xr6:coauthVersionLast="47" xr6:coauthVersionMax="47" xr10:uidLastSave="{00000000-0000-0000-0000-000000000000}"/>
  <bookViews>
    <workbookView xWindow="2780" yWindow="350" windowWidth="14400" windowHeight="10150" tabRatio="795" xr2:uid="{00000000-000D-0000-FFFF-FFFF00000000}"/>
  </bookViews>
  <sheets>
    <sheet name="北柏橋 (桁修正)" sheetId="12" r:id="rId1"/>
    <sheet name="上沼橋  (桁修正)" sheetId="13" r:id="rId2"/>
    <sheet name="下手賀沼 (桁修正)" sheetId="14" r:id="rId3"/>
    <sheet name="染井新橋(桁修正)" sheetId="15" r:id="rId4"/>
    <sheet name="大堀川の他の橋 (桁修正) " sheetId="19" r:id="rId5"/>
    <sheet name="大津川の他の橋 (桁修正) " sheetId="20" r:id="rId6"/>
    <sheet name="工業団地下・組合下 (桁修正) " sheetId="21" r:id="rId7"/>
  </sheets>
  <definedNames>
    <definedName name="_xlnm.Print_Area" localSheetId="2">'下手賀沼 (桁修正)'!$A$1:$P$101</definedName>
    <definedName name="_xlnm.Print_Area" localSheetId="6">'工業団地下・組合下 (桁修正) '!$A$1:$P$42</definedName>
    <definedName name="_xlnm.Print_Area" localSheetId="1">'上沼橋  (桁修正)'!$A$1:$P$44</definedName>
    <definedName name="_xlnm.Print_Area" localSheetId="3">'染井新橋(桁修正)'!$A$1:$P$39</definedName>
    <definedName name="_xlnm.Print_Area" localSheetId="5">'大津川の他の橋 (桁修正) '!$A$1:$P$64</definedName>
    <definedName name="_xlnm.Print_Area" localSheetId="4">'大堀川の他の橋 (桁修正) '!$A$1:$P$43</definedName>
    <definedName name="_xlnm.Print_Area" localSheetId="0">'北柏橋 (桁修正)'!$A$1:$P$43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21" l="1"/>
  <c r="O36" i="21"/>
  <c r="P26" i="21"/>
  <c r="O26" i="21"/>
  <c r="O19" i="21"/>
  <c r="O14" i="21"/>
  <c r="P9" i="21"/>
  <c r="O9" i="21"/>
  <c r="P4" i="21"/>
  <c r="O4" i="21"/>
  <c r="O63" i="20"/>
  <c r="O58" i="20"/>
  <c r="P53" i="20"/>
  <c r="O53" i="20"/>
  <c r="P48" i="20"/>
  <c r="O48" i="20"/>
  <c r="O42" i="20"/>
  <c r="O37" i="20"/>
  <c r="P32" i="20"/>
  <c r="O32" i="20"/>
  <c r="P27" i="20"/>
  <c r="O27" i="20"/>
  <c r="O19" i="20"/>
  <c r="O14" i="20"/>
  <c r="P9" i="20"/>
  <c r="O9" i="20"/>
  <c r="P4" i="20"/>
  <c r="O4" i="20"/>
  <c r="O42" i="19"/>
  <c r="O37" i="19"/>
  <c r="P32" i="19"/>
  <c r="O32" i="19"/>
  <c r="P27" i="19"/>
  <c r="O27" i="19"/>
  <c r="O19" i="19"/>
  <c r="O14" i="19"/>
  <c r="O15" i="19"/>
  <c r="P9" i="19"/>
  <c r="O9" i="19"/>
  <c r="P4" i="19"/>
  <c r="O4" i="19"/>
  <c r="O64" i="14"/>
  <c r="O59" i="14"/>
  <c r="O64" i="20"/>
  <c r="O20" i="20"/>
  <c r="O33" i="19"/>
  <c r="P4" i="12" l="1"/>
  <c r="O4" i="12"/>
  <c r="O19" i="15" l="1"/>
  <c r="O14" i="15"/>
  <c r="P9" i="15"/>
  <c r="O9" i="15"/>
  <c r="P4" i="15"/>
  <c r="O4" i="15"/>
  <c r="P20" i="14"/>
  <c r="O20" i="14"/>
  <c r="P15" i="14"/>
  <c r="O15" i="14"/>
  <c r="P10" i="14"/>
  <c r="O10" i="14"/>
  <c r="P5" i="14"/>
  <c r="O5" i="14"/>
  <c r="P19" i="13"/>
  <c r="O19" i="13"/>
  <c r="P14" i="13"/>
  <c r="O14" i="13"/>
  <c r="P9" i="13"/>
  <c r="O9" i="13"/>
  <c r="P4" i="13"/>
  <c r="O4" i="13"/>
  <c r="P19" i="12"/>
  <c r="O19" i="12"/>
  <c r="P14" i="12"/>
  <c r="O14" i="12"/>
  <c r="P9" i="12"/>
  <c r="O9" i="12"/>
  <c r="O20" i="15" l="1"/>
  <c r="P33" i="19"/>
  <c r="O20" i="13"/>
  <c r="O20" i="12"/>
  <c r="O15" i="15"/>
  <c r="P10" i="15"/>
  <c r="O10" i="15"/>
  <c r="P5" i="15"/>
  <c r="O5" i="15"/>
  <c r="O65" i="14"/>
  <c r="O60" i="14"/>
  <c r="P21" i="14"/>
  <c r="O21" i="14"/>
  <c r="P16" i="14"/>
  <c r="O16" i="14"/>
  <c r="P11" i="14"/>
  <c r="O11" i="14"/>
  <c r="P6" i="14"/>
  <c r="O6" i="14"/>
  <c r="P20" i="13"/>
  <c r="P15" i="13"/>
  <c r="O15" i="13"/>
  <c r="P10" i="13"/>
  <c r="O10" i="13"/>
  <c r="P5" i="13"/>
  <c r="O5" i="13"/>
  <c r="P20" i="12"/>
  <c r="P15" i="12"/>
  <c r="O15" i="12"/>
  <c r="P10" i="12"/>
  <c r="O10" i="12"/>
  <c r="O5" i="12"/>
  <c r="P5" i="12"/>
  <c r="O42" i="21" l="1"/>
  <c r="O37" i="21"/>
  <c r="P27" i="21"/>
  <c r="O27" i="21"/>
  <c r="O20" i="21"/>
  <c r="O15" i="21"/>
  <c r="P10" i="21"/>
  <c r="O10" i="21"/>
  <c r="P5" i="21"/>
  <c r="O5" i="21"/>
  <c r="O59" i="20"/>
  <c r="P54" i="20"/>
  <c r="O54" i="20"/>
  <c r="P49" i="20"/>
  <c r="O49" i="20"/>
  <c r="O43" i="20"/>
  <c r="O38" i="20"/>
  <c r="P33" i="20"/>
  <c r="O33" i="20"/>
  <c r="P28" i="20"/>
  <c r="O28" i="20"/>
  <c r="O15" i="20"/>
  <c r="P10" i="20"/>
  <c r="O10" i="20"/>
  <c r="P5" i="20"/>
  <c r="O5" i="20"/>
  <c r="O5" i="19"/>
  <c r="P5" i="19"/>
  <c r="O10" i="19"/>
  <c r="P10" i="19"/>
  <c r="O20" i="19"/>
  <c r="O28" i="19"/>
  <c r="P28" i="19"/>
  <c r="O38" i="19"/>
  <c r="O43" i="19"/>
</calcChain>
</file>

<file path=xl/sharedStrings.xml><?xml version="1.0" encoding="utf-8"?>
<sst xmlns="http://schemas.openxmlformats.org/spreadsheetml/2006/main" count="827" uniqueCount="84">
  <si>
    <t>北柏橋</t>
  </si>
  <si>
    <t>（大堀川の環境基準点）</t>
  </si>
  <si>
    <t>ｐＨ</t>
  </si>
  <si>
    <t>：環境基準6.0～8.5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</si>
  <si>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</si>
  <si>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</si>
  <si>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</si>
  <si>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</si>
  <si>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</si>
  <si>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</si>
  <si>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</si>
  <si>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</si>
  <si>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</si>
  <si>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</si>
  <si>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</si>
  <si>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</si>
  <si>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ＢＯＤ</t>
  </si>
  <si>
    <t>：環境基準8以下</t>
  </si>
  <si>
    <t>ＤＯ</t>
  </si>
  <si>
    <t>：環境基準2以上</t>
  </si>
  <si>
    <t>ＳＳ</t>
  </si>
  <si>
    <t>：環境基準100以下</t>
  </si>
  <si>
    <t>は環境基準値を満たしていないもの</t>
  </si>
  <si>
    <t>上沼橋</t>
  </si>
  <si>
    <t>（大津川の環境基準点）</t>
  </si>
  <si>
    <t>：環境基準6.5～8.5</t>
  </si>
  <si>
    <t>：環境基準5以下</t>
  </si>
  <si>
    <t>：環境基準5以上</t>
  </si>
  <si>
    <t>：環境基準50以下</t>
  </si>
  <si>
    <t>下手賀沼中央</t>
  </si>
  <si>
    <t>（手賀沼の補助地点）</t>
  </si>
  <si>
    <t>※ 環境基準点ではないため，環境基準はあくまでも参考です。</t>
  </si>
  <si>
    <t>ＣＯＤ</t>
  </si>
  <si>
    <t>：5以下</t>
  </si>
  <si>
    <t>：5以上</t>
  </si>
  <si>
    <t>：15以下</t>
  </si>
  <si>
    <t>全窒素</t>
  </si>
  <si>
    <t>：1以下</t>
  </si>
  <si>
    <t>全りん</t>
  </si>
  <si>
    <t>：0.1以下</t>
  </si>
  <si>
    <t>は環境基準超過</t>
  </si>
  <si>
    <t>染井新橋</t>
  </si>
  <si>
    <t>（染井入落の補助地点）</t>
  </si>
  <si>
    <t>※類型指定なし</t>
  </si>
  <si>
    <t>根戸新田</t>
  </si>
  <si>
    <t>（大堀川 支流；千葉県水質測定計画外調査点）</t>
  </si>
  <si>
    <t>青葉橋</t>
  </si>
  <si>
    <t>（大堀川；千葉県水質測定計画外調査点）</t>
  </si>
  <si>
    <t>ｐＨ：環境基準6.0～8.5</t>
  </si>
  <si>
    <t>ＢＯＤ：環境基準8以下</t>
  </si>
  <si>
    <t>ＤＯ：環境基準2以上</t>
  </si>
  <si>
    <t>ＳＳ：環境基準100以下</t>
  </si>
  <si>
    <t>あしかわ橋</t>
  </si>
  <si>
    <t>（大津川；千葉県水質測定計画外調査点）</t>
  </si>
  <si>
    <t>ｐＨ：環境基準6.5～8.5</t>
  </si>
  <si>
    <t>ＢＯＤ：環境基準5以下</t>
  </si>
  <si>
    <t>ＤＯ：環境基準5以上</t>
  </si>
  <si>
    <t>ＳＳ：環境基準50以下</t>
  </si>
  <si>
    <t>増尾橋</t>
  </si>
  <si>
    <t>（大津川 支流；千葉県水質測定計画外調査点）</t>
  </si>
  <si>
    <t>大宮橋</t>
  </si>
  <si>
    <t>工業団地下</t>
  </si>
  <si>
    <t>（染井入落；千葉県水質測定計画外調査点）</t>
  </si>
  <si>
    <t>組合下</t>
  </si>
  <si>
    <t>（金山落；千葉県水質測定計画外調査点）</t>
  </si>
  <si>
    <t>環境基準：6.5～8.5</t>
  </si>
  <si>
    <t>環境基準3以下</t>
  </si>
  <si>
    <t>環境基準5以上</t>
  </si>
  <si>
    <t>環境基準25以下</t>
  </si>
  <si>
    <t>ave</t>
  </si>
  <si>
    <t>max</t>
  </si>
  <si>
    <t>min</t>
  </si>
  <si>
    <t>&lt;0.5</t>
    <phoneticPr fontId="23"/>
  </si>
  <si>
    <t>&lt;0.5</t>
    <phoneticPr fontId="23"/>
  </si>
  <si>
    <t>：環境基準6.5～8.5</t>
    <phoneticPr fontId="23"/>
  </si>
  <si>
    <t>&lt;0.5</t>
  </si>
  <si>
    <t>5年度</t>
    <rPh sb="1" eb="3">
      <t>ネンド</t>
    </rPh>
    <phoneticPr fontId="23"/>
  </si>
  <si>
    <t>5年度</t>
  </si>
  <si>
    <t>&lt;1</t>
    <phoneticPr fontId="23"/>
  </si>
  <si>
    <t>&lt;1</t>
    <phoneticPr fontId="23"/>
  </si>
  <si>
    <t>&lt;1</t>
    <phoneticPr fontId="23"/>
  </si>
  <si>
    <t>&lt;0.5</t>
    <phoneticPr fontId="23"/>
  </si>
  <si>
    <t>6年度</t>
    <rPh sb="1" eb="3">
      <t>ネンド</t>
    </rPh>
    <phoneticPr fontId="23"/>
  </si>
  <si>
    <t>6年度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</si>
</sst>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"/>
    <numFmt numFmtId="178" formatCode="0_ "/>
    <numFmt numFmtId="179" formatCode="0.00_ "/>
    <numFmt numFmtId="180" formatCode="0.0_);[Red]\(0.0\)"/>
    <numFmt numFmtId="181" formatCode="0_);[Red]\(0\)"/>
    <numFmt numFmtId="182" formatCode="0.000"/>
  </numFmts>
  <fonts count="25" x14ac:knownFonts="1"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22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55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5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Border="1" applyAlignment="1">
      <alignment horizontal="right" vertical="center"/>
    </xf>
    <xf numFmtId="177" fontId="0" fillId="0" borderId="10" xfId="0" applyNumberFormat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0" xfId="0" applyBorder="1" applyAlignment="1">
      <alignment horizontal="center" vertical="center"/>
    </xf>
    <xf numFmtId="0" fontId="1" fillId="0" borderId="0" xfId="0" applyFont="1">
      <alignment vertical="center"/>
    </xf>
    <xf numFmtId="178" fontId="0" fillId="0" borderId="10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0" xfId="0" applyNumberForma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left" vertical="top" indent="1"/>
    </xf>
    <xf numFmtId="0" fontId="4" fillId="0" borderId="11" xfId="0" applyFont="1" applyFill="1" applyBorder="1">
      <alignment vertical="center"/>
    </xf>
    <xf numFmtId="0" fontId="0" fillId="0" borderId="0" xfId="0" applyAlignment="1">
      <alignment horizontal="left" vertical="center" indent="3"/>
    </xf>
    <xf numFmtId="0" fontId="4" fillId="0" borderId="11" xfId="0" applyFont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right" vertical="center"/>
    </xf>
    <xf numFmtId="0" fontId="0" fillId="0" borderId="10" xfId="0" applyFont="1" applyFill="1" applyBorder="1">
      <alignment vertical="center"/>
    </xf>
    <xf numFmtId="176" fontId="0" fillId="0" borderId="10" xfId="0" applyNumberFormat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8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9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9" fontId="1" fillId="0" borderId="0" xfId="0" applyNumberFormat="1" applyFont="1" applyFill="1" applyAlignment="1">
      <alignment horizontal="center" vertical="center"/>
    </xf>
    <xf numFmtId="176" fontId="24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" fontId="0" fillId="0" borderId="0" xfId="0" applyNumberFormat="1">
      <alignment vertical="center"/>
    </xf>
    <xf numFmtId="178" fontId="0" fillId="0" borderId="0" xfId="0" applyNumberFormat="1" applyFont="1">
      <alignment vertical="center"/>
    </xf>
    <xf numFmtId="1" fontId="0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177" fontId="0" fillId="0" borderId="10" xfId="0" applyNumberFormat="1" applyFont="1" applyFill="1" applyBorder="1">
      <alignment vertical="center"/>
    </xf>
    <xf numFmtId="0" fontId="0" fillId="18" borderId="10" xfId="0" applyFont="1" applyFill="1" applyBorder="1">
      <alignment vertical="center"/>
    </xf>
    <xf numFmtId="176" fontId="0" fillId="18" borderId="10" xfId="0" applyNumberFormat="1" applyFont="1" applyFill="1" applyBorder="1">
      <alignment vertical="center"/>
    </xf>
    <xf numFmtId="180" fontId="0" fillId="18" borderId="10" xfId="0" applyNumberFormat="1" applyFont="1" applyFill="1" applyBorder="1" applyAlignment="1">
      <alignment horizontal="right" vertical="center"/>
    </xf>
    <xf numFmtId="177" fontId="0" fillId="18" borderId="10" xfId="0" applyNumberFormat="1" applyFont="1" applyFill="1" applyBorder="1">
      <alignment vertical="center"/>
    </xf>
    <xf numFmtId="0" fontId="0" fillId="18" borderId="10" xfId="0" applyFill="1" applyBorder="1">
      <alignment vertical="center"/>
    </xf>
    <xf numFmtId="0" fontId="0" fillId="18" borderId="0" xfId="0" applyFill="1">
      <alignment vertical="center"/>
    </xf>
    <xf numFmtId="2" fontId="0" fillId="18" borderId="10" xfId="0" applyNumberFormat="1" applyFill="1" applyBorder="1">
      <alignment vertical="center"/>
    </xf>
    <xf numFmtId="176" fontId="0" fillId="18" borderId="10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center" vertical="center"/>
    </xf>
    <xf numFmtId="179" fontId="0" fillId="0" borderId="10" xfId="0" applyNumberFormat="1" applyFill="1" applyBorder="1" applyAlignment="1">
      <alignment vertical="center" shrinkToFit="1"/>
    </xf>
    <xf numFmtId="176" fontId="0" fillId="19" borderId="10" xfId="0" applyNumberFormat="1" applyFill="1" applyBorder="1">
      <alignment vertical="center"/>
    </xf>
    <xf numFmtId="179" fontId="0" fillId="19" borderId="10" xfId="0" applyNumberFormat="1" applyFill="1" applyBorder="1">
      <alignment vertical="center"/>
    </xf>
    <xf numFmtId="0" fontId="0" fillId="19" borderId="10" xfId="0" applyFill="1" applyBorder="1">
      <alignment vertical="center"/>
    </xf>
    <xf numFmtId="180" fontId="0" fillId="19" borderId="10" xfId="0" applyNumberFormat="1" applyFont="1" applyFill="1" applyBorder="1">
      <alignment vertical="center"/>
    </xf>
    <xf numFmtId="179" fontId="0" fillId="18" borderId="10" xfId="0" applyNumberFormat="1" applyFill="1" applyBorder="1">
      <alignment vertical="center"/>
    </xf>
    <xf numFmtId="181" fontId="0" fillId="19" borderId="10" xfId="33" applyNumberFormat="1" applyFont="1" applyFill="1" applyBorder="1">
      <alignment vertical="center"/>
    </xf>
    <xf numFmtId="181" fontId="0" fillId="18" borderId="10" xfId="0" applyNumberFormat="1" applyFill="1" applyBorder="1">
      <alignment vertical="center"/>
    </xf>
    <xf numFmtId="181" fontId="0" fillId="18" borderId="10" xfId="0" applyNumberFormat="1" applyFont="1" applyFill="1" applyBorder="1">
      <alignment vertical="center"/>
    </xf>
    <xf numFmtId="181" fontId="0" fillId="18" borderId="10" xfId="0" applyNumberFormat="1" applyFill="1" applyBorder="1" applyAlignment="1">
      <alignment horizontal="right" vertical="center"/>
    </xf>
    <xf numFmtId="181" fontId="0" fillId="19" borderId="10" xfId="0" applyNumberFormat="1" applyFill="1" applyBorder="1">
      <alignment vertical="center"/>
    </xf>
    <xf numFmtId="180" fontId="0" fillId="18" borderId="10" xfId="33" applyNumberFormat="1" applyFont="1" applyFill="1" applyBorder="1">
      <alignment vertical="center"/>
    </xf>
    <xf numFmtId="181" fontId="0" fillId="0" borderId="10" xfId="0" applyNumberFormat="1" applyBorder="1">
      <alignment vertical="center"/>
    </xf>
    <xf numFmtId="181" fontId="0" fillId="0" borderId="10" xfId="0" applyNumberFormat="1" applyFill="1" applyBorder="1" applyAlignment="1">
      <alignment horizontal="right" vertical="center"/>
    </xf>
    <xf numFmtId="181" fontId="0" fillId="0" borderId="10" xfId="0" applyNumberFormat="1" applyFill="1" applyBorder="1">
      <alignment vertical="center"/>
    </xf>
    <xf numFmtId="180" fontId="0" fillId="0" borderId="10" xfId="0" applyNumberFormat="1" applyBorder="1">
      <alignment vertical="center"/>
    </xf>
    <xf numFmtId="182" fontId="0" fillId="0" borderId="10" xfId="0" applyNumberFormat="1" applyFill="1" applyBorder="1">
      <alignment vertical="center"/>
    </xf>
    <xf numFmtId="177" fontId="0" fillId="19" borderId="10" xfId="0" applyNumberFormat="1" applyFont="1" applyFill="1" applyBorder="1">
      <alignment vertical="center"/>
    </xf>
    <xf numFmtId="180" fontId="0" fillId="19" borderId="10" xfId="33" applyNumberFormat="1" applyFont="1" applyFill="1" applyBorder="1">
      <alignment vertical="center"/>
    </xf>
    <xf numFmtId="179" fontId="0" fillId="19" borderId="10" xfId="0" applyNumberFormat="1" applyFill="1" applyBorder="1" applyAlignment="1">
      <alignment horizontal="right" vertical="center"/>
    </xf>
    <xf numFmtId="180" fontId="0" fillId="0" borderId="10" xfId="0" applyNumberFormat="1" applyFont="1" applyFill="1" applyBorder="1" applyAlignment="1">
      <alignment horizontal="right" vertical="center"/>
    </xf>
    <xf numFmtId="180" fontId="0" fillId="0" borderId="10" xfId="0" applyNumberFormat="1" applyFont="1" applyFill="1" applyBorder="1">
      <alignment vertical="center"/>
    </xf>
    <xf numFmtId="180" fontId="0" fillId="18" borderId="10" xfId="0" applyNumberFormat="1" applyFill="1" applyBorder="1">
      <alignment vertical="center"/>
    </xf>
    <xf numFmtId="180" fontId="0" fillId="18" borderId="10" xfId="0" applyNumberFormat="1" applyFill="1" applyBorder="1" applyAlignment="1">
      <alignment horizontal="right" vertical="center"/>
    </xf>
    <xf numFmtId="181" fontId="0" fillId="18" borderId="10" xfId="33" applyNumberFormat="1" applyFon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[0.00]" xfId="33" builtinId="3"/>
    <cellStyle name="桁区切り[0]_染井新橋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北柏橋</a:t>
            </a:r>
          </a:p>
        </c:rich>
      </c:tx>
      <c:layout>
        <c:manualLayout>
          <c:xMode val="edge"/>
          <c:yMode val="edge"/>
          <c:x val="0.46938852238064838"/>
          <c:y val="3.30332820823432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3073934872473E-2"/>
          <c:y val="0.27627708649201888"/>
          <c:w val="0.88265452715529191"/>
          <c:h val="0.60060236193917138"/>
        </c:manualLayout>
      </c:layout>
      <c:lineChart>
        <c:grouping val="standard"/>
        <c:varyColors val="0"/>
        <c:ser>
          <c:idx val="0"/>
          <c:order val="0"/>
          <c:tx>
            <c:v>R6 ｐH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ymbol val="diamond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1-8EBF-45AA-9059-8459532218C0}"/>
              </c:ext>
            </c:extLst>
          </c:dPt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(桁修正)'!$B$5:$M$5</c:f>
              <c:numCache>
                <c:formatCode>0.0</c:formatCode>
                <c:ptCount val="12"/>
                <c:pt idx="0">
                  <c:v>7.8</c:v>
                </c:pt>
                <c:pt idx="1">
                  <c:v>7.7</c:v>
                </c:pt>
                <c:pt idx="2">
                  <c:v>7.5</c:v>
                </c:pt>
                <c:pt idx="3">
                  <c:v>7.9</c:v>
                </c:pt>
                <c:pt idx="4">
                  <c:v>7.6</c:v>
                </c:pt>
                <c:pt idx="5">
                  <c:v>7.7</c:v>
                </c:pt>
                <c:pt idx="6">
                  <c:v>8</c:v>
                </c:pt>
                <c:pt idx="7">
                  <c:v>7.9</c:v>
                </c:pt>
                <c:pt idx="8">
                  <c:v>8</c:v>
                </c:pt>
                <c:pt idx="9">
                  <c:v>7.7</c:v>
                </c:pt>
                <c:pt idx="10">
                  <c:v>7.9</c:v>
                </c:pt>
                <c:pt idx="1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F-45AA-9059-8459532218C0}"/>
            </c:ext>
          </c:extLst>
        </c:ser>
        <c:ser>
          <c:idx val="4"/>
          <c:order val="1"/>
          <c:tx>
            <c:v>R5 ｐH</c:v>
          </c:tx>
          <c:spPr>
            <a:ln w="12700">
              <a:solidFill>
                <a:srgbClr val="3366FF"/>
              </a:solidFill>
              <a:prstDash val="sysDash"/>
            </a:ln>
          </c:spPr>
          <c:marker>
            <c:symbol val="diamond"/>
            <c:size val="6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(桁修正)'!$B$4:$M$4</c:f>
              <c:numCache>
                <c:formatCode>0.0</c:formatCode>
                <c:ptCount val="12"/>
                <c:pt idx="0">
                  <c:v>8</c:v>
                </c:pt>
                <c:pt idx="1">
                  <c:v>7.6</c:v>
                </c:pt>
                <c:pt idx="2">
                  <c:v>7.8</c:v>
                </c:pt>
                <c:pt idx="3">
                  <c:v>7.7</c:v>
                </c:pt>
                <c:pt idx="4">
                  <c:v>7.9</c:v>
                </c:pt>
                <c:pt idx="5">
                  <c:v>7.9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7.8</c:v>
                </c:pt>
                <c:pt idx="10">
                  <c:v>7.7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BF-45AA-9059-8459532218C0}"/>
            </c:ext>
          </c:extLst>
        </c:ser>
        <c:ser>
          <c:idx val="1"/>
          <c:order val="2"/>
          <c:tx>
            <c:v>R6 BOD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(桁修正)'!$B$10:$M$10</c:f>
              <c:numCache>
                <c:formatCode>General</c:formatCode>
                <c:ptCount val="12"/>
                <c:pt idx="0" formatCode="0.0">
                  <c:v>1.5</c:v>
                </c:pt>
                <c:pt idx="1">
                  <c:v>2.2999999999999998</c:v>
                </c:pt>
                <c:pt idx="2">
                  <c:v>1.5</c:v>
                </c:pt>
                <c:pt idx="3" formatCode="0.0_ ">
                  <c:v>1.1000000000000001</c:v>
                </c:pt>
                <c:pt idx="4">
                  <c:v>2.2999999999999998</c:v>
                </c:pt>
                <c:pt idx="5">
                  <c:v>1.7</c:v>
                </c:pt>
                <c:pt idx="6" formatCode="0.0">
                  <c:v>2</c:v>
                </c:pt>
                <c:pt idx="7">
                  <c:v>0.8</c:v>
                </c:pt>
                <c:pt idx="8" formatCode="0.0_ ">
                  <c:v>1.7</c:v>
                </c:pt>
                <c:pt idx="9" formatCode="0.0">
                  <c:v>1</c:v>
                </c:pt>
                <c:pt idx="10" formatCode="0.0">
                  <c:v>1.8</c:v>
                </c:pt>
                <c:pt idx="11" formatCode="0.0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BF-45AA-9059-8459532218C0}"/>
            </c:ext>
          </c:extLst>
        </c:ser>
        <c:ser>
          <c:idx val="5"/>
          <c:order val="3"/>
          <c:tx>
            <c:v>R5 BOD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9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dPt>
            <c:idx val="4"/>
            <c:marker>
              <c:symbol val="squar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6-8EBF-45AA-9059-8459532218C0}"/>
              </c:ext>
            </c:extLst>
          </c:dPt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(桁修正)'!$B$9:$M$9</c:f>
              <c:numCache>
                <c:formatCode>General</c:formatCode>
                <c:ptCount val="12"/>
                <c:pt idx="0" formatCode="0.0">
                  <c:v>4</c:v>
                </c:pt>
                <c:pt idx="1">
                  <c:v>3.1</c:v>
                </c:pt>
                <c:pt idx="2">
                  <c:v>1.4</c:v>
                </c:pt>
                <c:pt idx="3" formatCode="0.0_ ">
                  <c:v>2</c:v>
                </c:pt>
                <c:pt idx="4">
                  <c:v>1.4</c:v>
                </c:pt>
                <c:pt idx="5">
                  <c:v>3.1</c:v>
                </c:pt>
                <c:pt idx="6">
                  <c:v>1.5</c:v>
                </c:pt>
                <c:pt idx="7">
                  <c:v>2.2000000000000002</c:v>
                </c:pt>
                <c:pt idx="8" formatCode="0.0_ ">
                  <c:v>2.4</c:v>
                </c:pt>
                <c:pt idx="9">
                  <c:v>3.8</c:v>
                </c:pt>
                <c:pt idx="10" formatCode="0.0">
                  <c:v>3</c:v>
                </c:pt>
                <c:pt idx="11" formatCode="0.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BF-45AA-9059-8459532218C0}"/>
            </c:ext>
          </c:extLst>
        </c:ser>
        <c:ser>
          <c:idx val="2"/>
          <c:order val="4"/>
          <c:tx>
            <c:v>R6 DO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(桁修正)'!$B$15:$M$15</c:f>
              <c:numCache>
                <c:formatCode>0.0_ </c:formatCode>
                <c:ptCount val="12"/>
                <c:pt idx="0">
                  <c:v>6.6</c:v>
                </c:pt>
                <c:pt idx="1">
                  <c:v>7.2</c:v>
                </c:pt>
                <c:pt idx="2" formatCode="General">
                  <c:v>5.7</c:v>
                </c:pt>
                <c:pt idx="3" formatCode="General">
                  <c:v>5.9</c:v>
                </c:pt>
                <c:pt idx="4" formatCode="General">
                  <c:v>2.7</c:v>
                </c:pt>
                <c:pt idx="5" formatCode="General">
                  <c:v>4.7</c:v>
                </c:pt>
                <c:pt idx="6" formatCode="General">
                  <c:v>6.4</c:v>
                </c:pt>
                <c:pt idx="7">
                  <c:v>7.3</c:v>
                </c:pt>
                <c:pt idx="8" formatCode="0.0">
                  <c:v>7.7</c:v>
                </c:pt>
                <c:pt idx="9" formatCode="General">
                  <c:v>9.4</c:v>
                </c:pt>
                <c:pt idx="10" formatCode="General">
                  <c:v>8.6999999999999993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BF-45AA-9059-8459532218C0}"/>
            </c:ext>
          </c:extLst>
        </c:ser>
        <c:ser>
          <c:idx val="6"/>
          <c:order val="5"/>
          <c:tx>
            <c:v>R5 DO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8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ymbol val="triang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A-8EBF-45AA-9059-8459532218C0}"/>
              </c:ext>
            </c:extLst>
          </c:dPt>
          <c:dPt>
            <c:idx val="10"/>
            <c:marker>
              <c:symbol val="triang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C-8EBF-45AA-9059-8459532218C0}"/>
              </c:ext>
            </c:extLst>
          </c:dPt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(桁修正)'!$B$14:$M$14</c:f>
              <c:numCache>
                <c:formatCode>0.0_ </c:formatCode>
                <c:ptCount val="12"/>
                <c:pt idx="0">
                  <c:v>8.1999999999999993</c:v>
                </c:pt>
                <c:pt idx="1">
                  <c:v>7.3</c:v>
                </c:pt>
                <c:pt idx="2" formatCode="General">
                  <c:v>8.1</c:v>
                </c:pt>
                <c:pt idx="3" formatCode="General">
                  <c:v>4.9000000000000004</c:v>
                </c:pt>
                <c:pt idx="4" formatCode="General">
                  <c:v>5.4</c:v>
                </c:pt>
                <c:pt idx="5" formatCode="General">
                  <c:v>4.8</c:v>
                </c:pt>
                <c:pt idx="6" formatCode="General">
                  <c:v>7.2</c:v>
                </c:pt>
                <c:pt idx="7">
                  <c:v>7</c:v>
                </c:pt>
                <c:pt idx="8" formatCode="0.0">
                  <c:v>8</c:v>
                </c:pt>
                <c:pt idx="9" formatCode="General">
                  <c:v>8.4</c:v>
                </c:pt>
                <c:pt idx="10" formatCode="General">
                  <c:v>6.2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EBF-45AA-9059-8459532218C0}"/>
            </c:ext>
          </c:extLst>
        </c:ser>
        <c:ser>
          <c:idx val="3"/>
          <c:order val="6"/>
          <c:tx>
            <c:v>R6 SS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(桁修正)'!$B$20:$M$20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EBF-45AA-9059-8459532218C0}"/>
            </c:ext>
          </c:extLst>
        </c:ser>
        <c:ser>
          <c:idx val="7"/>
          <c:order val="7"/>
          <c:tx>
            <c:v>R5 SS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'北柏橋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'北柏橋 (桁修正)'!$B$19:$M$19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EBF-45AA-9059-84595322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00960"/>
        <c:axId val="1"/>
      </c:lineChart>
      <c:catAx>
        <c:axId val="36410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4100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6156473008441512"/>
          <c:y val="4.2042274301511126E-2"/>
          <c:w val="0.34013655387671138"/>
          <c:h val="0.21621674509621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上沼橋</a:t>
            </a:r>
          </a:p>
        </c:rich>
      </c:tx>
      <c:layout>
        <c:manualLayout>
          <c:xMode val="edge"/>
          <c:yMode val="edge"/>
          <c:x val="0.36560669950918179"/>
          <c:y val="3.3426206339592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1222034559804"/>
          <c:y val="0.28412256267409469"/>
          <c:w val="0.86038541050633066"/>
          <c:h val="0.58774373259052926"/>
        </c:manualLayout>
      </c:layout>
      <c:lineChart>
        <c:grouping val="standard"/>
        <c:varyColors val="0"/>
        <c:ser>
          <c:idx val="0"/>
          <c:order val="0"/>
          <c:tx>
            <c:v>R6 ｐH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(桁修正)'!$B$5:$M$5</c:f>
              <c:numCache>
                <c:formatCode>0.0_ 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7.6</c:v>
                </c:pt>
                <c:pt idx="3">
                  <c:v>8</c:v>
                </c:pt>
                <c:pt idx="4">
                  <c:v>7.9</c:v>
                </c:pt>
                <c:pt idx="5">
                  <c:v>8.1</c:v>
                </c:pt>
                <c:pt idx="6">
                  <c:v>8.1</c:v>
                </c:pt>
                <c:pt idx="7">
                  <c:v>8</c:v>
                </c:pt>
                <c:pt idx="8">
                  <c:v>8.1</c:v>
                </c:pt>
                <c:pt idx="9">
                  <c:v>7.8</c:v>
                </c:pt>
                <c:pt idx="10">
                  <c:v>8.1</c:v>
                </c:pt>
                <c:pt idx="11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A-4940-929B-17EE5EE017C8}"/>
            </c:ext>
          </c:extLst>
        </c:ser>
        <c:ser>
          <c:idx val="4"/>
          <c:order val="1"/>
          <c:tx>
            <c:v>R5 ｐH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(桁修正)'!$B$4:$M$4</c:f>
              <c:numCache>
                <c:formatCode>0.0_ </c:formatCode>
                <c:ptCount val="12"/>
                <c:pt idx="0">
                  <c:v>8.1</c:v>
                </c:pt>
                <c:pt idx="1">
                  <c:v>7.7</c:v>
                </c:pt>
                <c:pt idx="2">
                  <c:v>7.7</c:v>
                </c:pt>
                <c:pt idx="3">
                  <c:v>7.8</c:v>
                </c:pt>
                <c:pt idx="4">
                  <c:v>8</c:v>
                </c:pt>
                <c:pt idx="5">
                  <c:v>8.1</c:v>
                </c:pt>
                <c:pt idx="6">
                  <c:v>8</c:v>
                </c:pt>
                <c:pt idx="7">
                  <c:v>7.9</c:v>
                </c:pt>
                <c:pt idx="8">
                  <c:v>7.9</c:v>
                </c:pt>
                <c:pt idx="9">
                  <c:v>8.1</c:v>
                </c:pt>
                <c:pt idx="10">
                  <c:v>7.9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A-4940-929B-17EE5EE017C8}"/>
            </c:ext>
          </c:extLst>
        </c:ser>
        <c:ser>
          <c:idx val="1"/>
          <c:order val="2"/>
          <c:tx>
            <c:v>R6 BOD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(桁修正)'!$B$10:$M$10</c:f>
              <c:numCache>
                <c:formatCode>General</c:formatCode>
                <c:ptCount val="12"/>
                <c:pt idx="0" formatCode="0.0">
                  <c:v>2</c:v>
                </c:pt>
                <c:pt idx="1">
                  <c:v>2.5</c:v>
                </c:pt>
                <c:pt idx="2">
                  <c:v>1.5</c:v>
                </c:pt>
                <c:pt idx="3" formatCode="0.0">
                  <c:v>1.2</c:v>
                </c:pt>
                <c:pt idx="4">
                  <c:v>1.7</c:v>
                </c:pt>
                <c:pt idx="5">
                  <c:v>0.6</c:v>
                </c:pt>
                <c:pt idx="6" formatCode="0.0">
                  <c:v>1.9</c:v>
                </c:pt>
                <c:pt idx="7" formatCode="0.0_ ">
                  <c:v>0.8</c:v>
                </c:pt>
                <c:pt idx="8" formatCode="0.0_ ">
                  <c:v>1.5</c:v>
                </c:pt>
                <c:pt idx="9" formatCode="0.0">
                  <c:v>2</c:v>
                </c:pt>
                <c:pt idx="10" formatCode="0.0">
                  <c:v>1.9</c:v>
                </c:pt>
                <c:pt idx="11" formatCode="0.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A-4940-929B-17EE5EE017C8}"/>
            </c:ext>
          </c:extLst>
        </c:ser>
        <c:ser>
          <c:idx val="5"/>
          <c:order val="3"/>
          <c:tx>
            <c:v>R5 BOD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(桁修正)'!$B$9:$M$9</c:f>
              <c:numCache>
                <c:formatCode>General</c:formatCode>
                <c:ptCount val="12"/>
                <c:pt idx="0" formatCode="0.0">
                  <c:v>3.3</c:v>
                </c:pt>
                <c:pt idx="1">
                  <c:v>1.9</c:v>
                </c:pt>
                <c:pt idx="2">
                  <c:v>1.3</c:v>
                </c:pt>
                <c:pt idx="3" formatCode="0.0">
                  <c:v>1.9</c:v>
                </c:pt>
                <c:pt idx="4">
                  <c:v>1.2</c:v>
                </c:pt>
                <c:pt idx="5">
                  <c:v>1.9</c:v>
                </c:pt>
                <c:pt idx="6" formatCode="0.0">
                  <c:v>1.6</c:v>
                </c:pt>
                <c:pt idx="7" formatCode="0.0_ ">
                  <c:v>2</c:v>
                </c:pt>
                <c:pt idx="8" formatCode="0.0_ ">
                  <c:v>1.9</c:v>
                </c:pt>
                <c:pt idx="9">
                  <c:v>3.5</c:v>
                </c:pt>
                <c:pt idx="10" formatCode="0.0">
                  <c:v>3</c:v>
                </c:pt>
                <c:pt idx="11" formatCode="0.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A-4940-929B-17EE5EE017C8}"/>
            </c:ext>
          </c:extLst>
        </c:ser>
        <c:ser>
          <c:idx val="2"/>
          <c:order val="4"/>
          <c:tx>
            <c:v>R6 DO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(桁修正)'!$B$15:$M$15</c:f>
              <c:numCache>
                <c:formatCode>General</c:formatCode>
                <c:ptCount val="12"/>
                <c:pt idx="0" formatCode="0.0_ ">
                  <c:v>8</c:v>
                </c:pt>
                <c:pt idx="1">
                  <c:v>7.7</c:v>
                </c:pt>
                <c:pt idx="2">
                  <c:v>8</c:v>
                </c:pt>
                <c:pt idx="3">
                  <c:v>7</c:v>
                </c:pt>
                <c:pt idx="4">
                  <c:v>6.1</c:v>
                </c:pt>
                <c:pt idx="5">
                  <c:v>12.6</c:v>
                </c:pt>
                <c:pt idx="6">
                  <c:v>8.6</c:v>
                </c:pt>
                <c:pt idx="7">
                  <c:v>9.4</c:v>
                </c:pt>
                <c:pt idx="8">
                  <c:v>9.5</c:v>
                </c:pt>
                <c:pt idx="9" formatCode="0.0_ ">
                  <c:v>9.5</c:v>
                </c:pt>
                <c:pt idx="10">
                  <c:v>9.1999999999999993</c:v>
                </c:pt>
                <c:pt idx="11" formatCode="0.0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9A-4940-929B-17EE5EE017C8}"/>
            </c:ext>
          </c:extLst>
        </c:ser>
        <c:ser>
          <c:idx val="6"/>
          <c:order val="5"/>
          <c:tx>
            <c:v>R5 DO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(桁修正)'!$B$14:$M$14</c:f>
              <c:numCache>
                <c:formatCode>General</c:formatCode>
                <c:ptCount val="12"/>
                <c:pt idx="0" formatCode="0.0_ ">
                  <c:v>8.6999999999999993</c:v>
                </c:pt>
                <c:pt idx="1">
                  <c:v>8.1999999999999993</c:v>
                </c:pt>
                <c:pt idx="2">
                  <c:v>7.8</c:v>
                </c:pt>
                <c:pt idx="3">
                  <c:v>7.3</c:v>
                </c:pt>
                <c:pt idx="4">
                  <c:v>6.6</c:v>
                </c:pt>
                <c:pt idx="5">
                  <c:v>7.5</c:v>
                </c:pt>
                <c:pt idx="6">
                  <c:v>8.8000000000000007</c:v>
                </c:pt>
                <c:pt idx="7">
                  <c:v>8.9</c:v>
                </c:pt>
                <c:pt idx="8">
                  <c:v>10.4</c:v>
                </c:pt>
                <c:pt idx="9" formatCode="0.0_ ">
                  <c:v>9.6999999999999993</c:v>
                </c:pt>
                <c:pt idx="10">
                  <c:v>9.8000000000000007</c:v>
                </c:pt>
                <c:pt idx="11" formatCode="0.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9A-4940-929B-17EE5EE017C8}"/>
            </c:ext>
          </c:extLst>
        </c:ser>
        <c:ser>
          <c:idx val="3"/>
          <c:order val="6"/>
          <c:tx>
            <c:v>R6 SS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(桁修正)'!$B$20:$M$20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9A-4940-929B-17EE5EE017C8}"/>
            </c:ext>
          </c:extLst>
        </c:ser>
        <c:ser>
          <c:idx val="7"/>
          <c:order val="7"/>
          <c:tx>
            <c:v>R5 SS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circle"/>
            <c:size val="6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'上沼橋  (桁修正)'!$B$3:$M$3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'上沼橋  (桁修正)'!$B$19:$M$19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9A-4940-929B-17EE5EE01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18096"/>
        <c:axId val="1"/>
      </c:lineChart>
      <c:catAx>
        <c:axId val="36371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1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76419347061689"/>
          <c:y val="2.6264313114706814E-2"/>
          <c:w val="0.4343738315206267"/>
          <c:h val="0.214721813619451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下手賀沼中央</a:t>
            </a:r>
          </a:p>
        </c:rich>
      </c:tx>
      <c:layout>
        <c:manualLayout>
          <c:xMode val="edge"/>
          <c:yMode val="edge"/>
          <c:x val="0.42504483235891805"/>
          <c:y val="3.43512324117380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947276839221643E-2"/>
          <c:y val="0.16270033977910806"/>
          <c:w val="0.87654471957795888"/>
          <c:h val="0.67175697712342175"/>
        </c:manualLayout>
      </c:layout>
      <c:lineChart>
        <c:grouping val="standard"/>
        <c:varyColors val="0"/>
        <c:ser>
          <c:idx val="0"/>
          <c:order val="0"/>
          <c:tx>
            <c:v>R6 ｐH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(桁修正)'!$B$6:$M$6</c:f>
              <c:numCache>
                <c:formatCode>General</c:formatCode>
                <c:ptCount val="12"/>
                <c:pt idx="0" formatCode="0.0_ ">
                  <c:v>8.9</c:v>
                </c:pt>
                <c:pt idx="1">
                  <c:v>8.5</c:v>
                </c:pt>
                <c:pt idx="2" formatCode="0.0_);[Red]\(0.0\)">
                  <c:v>8.4</c:v>
                </c:pt>
                <c:pt idx="3" formatCode="0.0">
                  <c:v>8.1</c:v>
                </c:pt>
                <c:pt idx="4" formatCode="0.0_ ">
                  <c:v>8.6999999999999993</c:v>
                </c:pt>
                <c:pt idx="5" formatCode="0.0_);[Red]\(0.0\)">
                  <c:v>9.1</c:v>
                </c:pt>
                <c:pt idx="6" formatCode="0.0_);[Red]\(0.0\)">
                  <c:v>8.9</c:v>
                </c:pt>
                <c:pt idx="7" formatCode="0.0_);[Red]\(0.0\)">
                  <c:v>8.4</c:v>
                </c:pt>
                <c:pt idx="8" formatCode="0.0_);[Red]\(0.0\)">
                  <c:v>9</c:v>
                </c:pt>
                <c:pt idx="9" formatCode="0.0_);[Red]\(0.0\)">
                  <c:v>9</c:v>
                </c:pt>
                <c:pt idx="10" formatCode="0.0_);[Red]\(0.0\)">
                  <c:v>8.9</c:v>
                </c:pt>
                <c:pt idx="11" formatCode="0.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4-4EDC-B26C-60F5D85EEFCF}"/>
            </c:ext>
          </c:extLst>
        </c:ser>
        <c:ser>
          <c:idx val="4"/>
          <c:order val="1"/>
          <c:tx>
            <c:v>R5 ｐH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(桁修正)'!$B$5:$M$5</c:f>
              <c:numCache>
                <c:formatCode>General</c:formatCode>
                <c:ptCount val="12"/>
                <c:pt idx="0" formatCode="0.0_ ">
                  <c:v>9.1</c:v>
                </c:pt>
                <c:pt idx="1">
                  <c:v>8.6999999999999993</c:v>
                </c:pt>
                <c:pt idx="2" formatCode="0.0_);[Red]\(0.0\)">
                  <c:v>8.6</c:v>
                </c:pt>
                <c:pt idx="3" formatCode="0.0">
                  <c:v>9</c:v>
                </c:pt>
                <c:pt idx="4">
                  <c:v>8.4</c:v>
                </c:pt>
                <c:pt idx="5" formatCode="0.0_);[Red]\(0.0\)">
                  <c:v>9.1</c:v>
                </c:pt>
                <c:pt idx="6" formatCode="0.0_);[Red]\(0.0\)">
                  <c:v>9.1</c:v>
                </c:pt>
                <c:pt idx="7" formatCode="0.0_);[Red]\(0.0\)">
                  <c:v>9.1999999999999993</c:v>
                </c:pt>
                <c:pt idx="8" formatCode="0.0">
                  <c:v>8.5</c:v>
                </c:pt>
                <c:pt idx="9" formatCode="0.0">
                  <c:v>9.1</c:v>
                </c:pt>
                <c:pt idx="10" formatCode="0.0">
                  <c:v>9.3000000000000007</c:v>
                </c:pt>
                <c:pt idx="11" formatCode="0.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4-4EDC-B26C-60F5D85EEFCF}"/>
            </c:ext>
          </c:extLst>
        </c:ser>
        <c:ser>
          <c:idx val="1"/>
          <c:order val="2"/>
          <c:tx>
            <c:v>R6 COD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(桁修正)'!$B$11:$M$11</c:f>
              <c:numCache>
                <c:formatCode>0_);[Red]\(0\)</c:formatCode>
                <c:ptCount val="12"/>
                <c:pt idx="0">
                  <c:v>11</c:v>
                </c:pt>
                <c:pt idx="1">
                  <c:v>10</c:v>
                </c:pt>
                <c:pt idx="2" formatCode="0.0_);[Red]\(0.0\)">
                  <c:v>8.1999999999999993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 formatCode="0.0_);[Red]\(0.0\)">
                  <c:v>6.8</c:v>
                </c:pt>
                <c:pt idx="8" formatCode="0.0_);[Red]\(0.0\)">
                  <c:v>7.7</c:v>
                </c:pt>
                <c:pt idx="9" formatCode="0.0_);[Red]\(0.0\)">
                  <c:v>7.6</c:v>
                </c:pt>
                <c:pt idx="10" formatCode="0.0_);[Red]\(0.0\)">
                  <c:v>7.5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4-4EDC-B26C-60F5D85EEFCF}"/>
            </c:ext>
          </c:extLst>
        </c:ser>
        <c:ser>
          <c:idx val="5"/>
          <c:order val="3"/>
          <c:tx>
            <c:v>R5 COD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(桁修正)'!$B$10:$M$10</c:f>
              <c:numCache>
                <c:formatCode>0_);[Red]\(0\)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 formatCode="0.0_);[Red]\(0.0\)">
                  <c:v>7.6</c:v>
                </c:pt>
                <c:pt idx="9" formatCode="0.0_);[Red]\(0.0\)">
                  <c:v>8.6999999999999993</c:v>
                </c:pt>
                <c:pt idx="10">
                  <c:v>13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4-4EDC-B26C-60F5D85EEFCF}"/>
            </c:ext>
          </c:extLst>
        </c:ser>
        <c:ser>
          <c:idx val="2"/>
          <c:order val="4"/>
          <c:tx>
            <c:v>R6 DO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(桁修正)'!$B$16:$M$16</c:f>
              <c:numCache>
                <c:formatCode>0_);[Red]\(0\)</c:formatCode>
                <c:ptCount val="12"/>
                <c:pt idx="0">
                  <c:v>13.3</c:v>
                </c:pt>
                <c:pt idx="1">
                  <c:v>11.2</c:v>
                </c:pt>
                <c:pt idx="2">
                  <c:v>10</c:v>
                </c:pt>
                <c:pt idx="3">
                  <c:v>13.6</c:v>
                </c:pt>
                <c:pt idx="4">
                  <c:v>10.4</c:v>
                </c:pt>
                <c:pt idx="5">
                  <c:v>12.6</c:v>
                </c:pt>
                <c:pt idx="6">
                  <c:v>14.8</c:v>
                </c:pt>
                <c:pt idx="7">
                  <c:v>15.5</c:v>
                </c:pt>
                <c:pt idx="8">
                  <c:v>18.899999999999999</c:v>
                </c:pt>
                <c:pt idx="9">
                  <c:v>16</c:v>
                </c:pt>
                <c:pt idx="10">
                  <c:v>15.9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C4-4EDC-B26C-60F5D85EEFCF}"/>
            </c:ext>
          </c:extLst>
        </c:ser>
        <c:ser>
          <c:idx val="6"/>
          <c:order val="5"/>
          <c:tx>
            <c:v>R5 DO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'下手賀沼 (桁修正)'!$B$4:$M$4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(桁修正)'!$B$15:$M$15</c:f>
              <c:numCache>
                <c:formatCode>0_);[Red]\(0\)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10</c:v>
                </c:pt>
                <c:pt idx="3">
                  <c:v>15</c:v>
                </c:pt>
                <c:pt idx="4" formatCode="0.0_);[Red]\(0.0\)">
                  <c:v>6.9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C4-4EDC-B26C-60F5D85E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01216"/>
        <c:axId val="1"/>
      </c:lineChart>
      <c:catAx>
        <c:axId val="32290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90121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904873001985861"/>
          <c:y val="6.8702464823476014E-2"/>
          <c:w val="0.3580252468441445"/>
          <c:h val="0.183206441300100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下手賀沼中央（全窒素）</a:t>
            </a:r>
          </a:p>
        </c:rich>
      </c:tx>
      <c:layout>
        <c:manualLayout>
          <c:xMode val="edge"/>
          <c:yMode val="edge"/>
          <c:x val="0.37323980629181913"/>
          <c:y val="3.2727306936095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64855325064072E-2"/>
          <c:y val="0.2290909090909091"/>
          <c:w val="0.89436696602573962"/>
          <c:h val="0.62909090909090915"/>
        </c:manualLayout>
      </c:layout>
      <c:lineChart>
        <c:grouping val="standard"/>
        <c:varyColors val="0"/>
        <c:ser>
          <c:idx val="0"/>
          <c:order val="0"/>
          <c:tx>
            <c:v>R5全窒素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'下手賀沼 (桁修正)'!$B$58:$M$58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(桁修正)'!$B$60:$M$60</c:f>
              <c:numCache>
                <c:formatCode>0.0_ </c:formatCode>
                <c:ptCount val="12"/>
                <c:pt idx="0">
                  <c:v>2.1</c:v>
                </c:pt>
                <c:pt idx="1">
                  <c:v>1.6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1.9</c:v>
                </c:pt>
                <c:pt idx="6">
                  <c:v>2.2000000000000002</c:v>
                </c:pt>
                <c:pt idx="7">
                  <c:v>2.7</c:v>
                </c:pt>
                <c:pt idx="8">
                  <c:v>2.9</c:v>
                </c:pt>
                <c:pt idx="9">
                  <c:v>3</c:v>
                </c:pt>
                <c:pt idx="1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A-409B-B8B6-E0D0063C5CA8}"/>
            </c:ext>
          </c:extLst>
        </c:ser>
        <c:ser>
          <c:idx val="2"/>
          <c:order val="1"/>
          <c:tx>
            <c:v>R4全窒素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diamond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'下手賀沼 (桁修正)'!$B$58:$M$58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(桁修正)'!$B$59:$M$59</c:f>
              <c:numCache>
                <c:formatCode>0.0_ </c:formatCode>
                <c:ptCount val="12"/>
                <c:pt idx="0">
                  <c:v>1.8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 formatCode="0.00_ ">
                  <c:v>0.77</c:v>
                </c:pt>
                <c:pt idx="5">
                  <c:v>1.7</c:v>
                </c:pt>
                <c:pt idx="6">
                  <c:v>2.2000000000000002</c:v>
                </c:pt>
                <c:pt idx="7">
                  <c:v>2.5</c:v>
                </c:pt>
                <c:pt idx="8">
                  <c:v>3.3</c:v>
                </c:pt>
                <c:pt idx="9">
                  <c:v>3.4</c:v>
                </c:pt>
                <c:pt idx="10">
                  <c:v>2.8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EA-409B-B8B6-E0D0063C5CA8}"/>
            </c:ext>
          </c:extLst>
        </c:ser>
        <c:ser>
          <c:idx val="1"/>
          <c:order val="2"/>
          <c:tx>
            <c:v>環境基準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'下手賀沼 (桁修正)'!$B$58:$M$58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EA-409B-B8B6-E0D0063C5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01544"/>
        <c:axId val="1"/>
      </c:lineChart>
      <c:catAx>
        <c:axId val="322901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901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542308971941891"/>
          <c:y val="7.2727306936095346E-2"/>
          <c:w val="0.19718328342759972"/>
          <c:h val="0.19272730693609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Pゴッシク"/>
                <a:ea typeface="MS Pゴッシク"/>
                <a:cs typeface="MS Pゴッシ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MS Pゴッシク"/>
              </a:rPr>
              <a:t>下手賀沼中央（SS）</a:t>
            </a:r>
          </a:p>
        </c:rich>
      </c:tx>
      <c:layout>
        <c:manualLayout>
          <c:xMode val="edge"/>
          <c:yMode val="edge"/>
          <c:x val="0.39575971731448761"/>
          <c:y val="3.9301294234772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37809187279157E-2"/>
          <c:y val="0.1615723969116678"/>
          <c:w val="0.90459363957597172"/>
          <c:h val="0.59825455072698619"/>
        </c:manualLayout>
      </c:layout>
      <c:lineChart>
        <c:grouping val="standard"/>
        <c:varyColors val="0"/>
        <c:ser>
          <c:idx val="1"/>
          <c:order val="0"/>
          <c:tx>
            <c:v>R5 SS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'下手賀沼 (桁修正)'!$B$19:$M$19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(桁修正)'!$B$21:$M$21</c:f>
              <c:numCache>
                <c:formatCode>0_);[Red]\(0\)</c:formatCode>
                <c:ptCount val="12"/>
                <c:pt idx="0">
                  <c:v>32</c:v>
                </c:pt>
                <c:pt idx="1">
                  <c:v>23</c:v>
                </c:pt>
                <c:pt idx="2">
                  <c:v>28</c:v>
                </c:pt>
                <c:pt idx="3">
                  <c:v>19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21</c:v>
                </c:pt>
                <c:pt idx="8">
                  <c:v>24</c:v>
                </c:pt>
                <c:pt idx="9">
                  <c:v>22</c:v>
                </c:pt>
                <c:pt idx="10">
                  <c:v>30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3-4F37-BD5D-D180263B9B1F}"/>
            </c:ext>
          </c:extLst>
        </c:ser>
        <c:ser>
          <c:idx val="0"/>
          <c:order val="1"/>
          <c:tx>
            <c:v>R4 SS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circle"/>
            <c:size val="6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'下手賀沼 (桁修正)'!$B$19:$M$19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(桁修正)'!$B$20:$M$20</c:f>
              <c:numCache>
                <c:formatCode>0_);[Red]\(0\)</c:formatCode>
                <c:ptCount val="12"/>
                <c:pt idx="0">
                  <c:v>34</c:v>
                </c:pt>
                <c:pt idx="1">
                  <c:v>36</c:v>
                </c:pt>
                <c:pt idx="2">
                  <c:v>24</c:v>
                </c:pt>
                <c:pt idx="3">
                  <c:v>39</c:v>
                </c:pt>
                <c:pt idx="4">
                  <c:v>38</c:v>
                </c:pt>
                <c:pt idx="5">
                  <c:v>28</c:v>
                </c:pt>
                <c:pt idx="6">
                  <c:v>31</c:v>
                </c:pt>
                <c:pt idx="7">
                  <c:v>49</c:v>
                </c:pt>
                <c:pt idx="8">
                  <c:v>15</c:v>
                </c:pt>
                <c:pt idx="9">
                  <c:v>17</c:v>
                </c:pt>
                <c:pt idx="10">
                  <c:v>39</c:v>
                </c:pt>
                <c:pt idx="1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3-4F37-BD5D-D180263B9B1F}"/>
            </c:ext>
          </c:extLst>
        </c:ser>
        <c:ser>
          <c:idx val="3"/>
          <c:order val="2"/>
          <c:tx>
            <c:v>環境基準</c:v>
          </c:tx>
          <c:spPr>
            <a:ln w="25400" cap="rnd" cmpd="sng">
              <a:solidFill>
                <a:srgbClr val="80000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'下手賀沼 (桁修正)'!$B$19:$M$19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</c:v>
              </c:pt>
              <c:pt idx="1">
                <c:v>15</c:v>
              </c:pt>
              <c:pt idx="2">
                <c:v>15</c:v>
              </c:pt>
              <c:pt idx="3">
                <c:v>15</c:v>
              </c:pt>
              <c:pt idx="4">
                <c:v>15</c:v>
              </c:pt>
              <c:pt idx="5">
                <c:v>15</c:v>
              </c:pt>
              <c:pt idx="6">
                <c:v>15</c:v>
              </c:pt>
              <c:pt idx="7">
                <c:v>15</c:v>
              </c:pt>
              <c:pt idx="8">
                <c:v>15</c:v>
              </c:pt>
              <c:pt idx="9">
                <c:v>15</c:v>
              </c:pt>
              <c:pt idx="10">
                <c:v>15</c:v>
              </c:pt>
              <c:pt idx="11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F3-4F37-BD5D-D180263B9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15144"/>
        <c:axId val="1"/>
      </c:lineChart>
      <c:catAx>
        <c:axId val="36371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Pゴッシク"/>
                <a:ea typeface="MS Pゴッシク"/>
                <a:cs typeface="MS Pゴッシ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Pゴシック"/>
                <a:ea typeface="MS Pゴシック"/>
                <a:cs typeface="MS Pゴシック"/>
              </a:defRPr>
            </a:pPr>
            <a:endParaRPr lang="ja-JP"/>
          </a:p>
        </c:txPr>
        <c:crossAx val="363715144"/>
        <c:crosses val="autoZero"/>
        <c:crossBetween val="between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81542899010417"/>
          <c:y val="7.6200561136754455E-2"/>
          <c:w val="0.19319069215288021"/>
          <c:h val="0.28532853651914203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Pゴッシク"/>
          <a:ea typeface="MS Pゴッシク"/>
          <a:cs typeface="MS Pゴッシ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MS Pゴッシク"/>
                <a:ea typeface="MS Pゴッシク"/>
                <a:cs typeface="MS Pゴッシク"/>
              </a:defRPr>
            </a:pPr>
            <a:r>
              <a:rPr lang="ja-JP" altLang="en-US"/>
              <a:t>下手賀沼中央（全りん）</a:t>
            </a:r>
          </a:p>
        </c:rich>
      </c:tx>
      <c:layout>
        <c:manualLayout>
          <c:xMode val="edge"/>
          <c:yMode val="edge"/>
          <c:x val="0.38698630136986301"/>
          <c:y val="4.0322459692538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42465753424653E-2"/>
          <c:y val="0.17741935483870969"/>
          <c:w val="0.89554794520547942"/>
          <c:h val="0.69758064516129037"/>
        </c:manualLayout>
      </c:layout>
      <c:lineChart>
        <c:grouping val="standard"/>
        <c:varyColors val="0"/>
        <c:ser>
          <c:idx val="0"/>
          <c:order val="0"/>
          <c:tx>
            <c:v>R5 全りん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'下手賀沼 (桁修正)'!$B$63:$M$63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(桁修正)'!$B$65:$M$65</c:f>
              <c:numCache>
                <c:formatCode>0.00</c:formatCode>
                <c:ptCount val="12"/>
                <c:pt idx="0">
                  <c:v>0.14000000000000001</c:v>
                </c:pt>
                <c:pt idx="1">
                  <c:v>0.17</c:v>
                </c:pt>
                <c:pt idx="2" formatCode="General">
                  <c:v>0.15</c:v>
                </c:pt>
                <c:pt idx="3" formatCode="General">
                  <c:v>0.16</c:v>
                </c:pt>
                <c:pt idx="4" formatCode="General">
                  <c:v>0.22</c:v>
                </c:pt>
                <c:pt idx="5" formatCode="0.00_ ">
                  <c:v>0.27</c:v>
                </c:pt>
                <c:pt idx="6" formatCode="0.00_ ">
                  <c:v>0.21</c:v>
                </c:pt>
                <c:pt idx="7" formatCode="General">
                  <c:v>0.13</c:v>
                </c:pt>
                <c:pt idx="8" formatCode="General">
                  <c:v>0.11</c:v>
                </c:pt>
                <c:pt idx="9" formatCode="General">
                  <c:v>0.13</c:v>
                </c:pt>
                <c:pt idx="10" formatCode="0.00_ 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0-47CD-B285-4BFC3A509495}"/>
            </c:ext>
          </c:extLst>
        </c:ser>
        <c:ser>
          <c:idx val="1"/>
          <c:order val="1"/>
          <c:tx>
            <c:v>R4 全りん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'下手賀沼 (桁修正)'!$B$63:$M$63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'下手賀沼 (桁修正)'!$B$64:$M$64</c:f>
              <c:numCache>
                <c:formatCode>0.00</c:formatCode>
                <c:ptCount val="12"/>
                <c:pt idx="0">
                  <c:v>0.14000000000000001</c:v>
                </c:pt>
                <c:pt idx="1">
                  <c:v>0.15</c:v>
                </c:pt>
                <c:pt idx="2" formatCode="General">
                  <c:v>0.13</c:v>
                </c:pt>
                <c:pt idx="3" formatCode="General">
                  <c:v>0.18</c:v>
                </c:pt>
                <c:pt idx="4" formatCode="General">
                  <c:v>0.18</c:v>
                </c:pt>
                <c:pt idx="5" formatCode="0.00_ ">
                  <c:v>0.13</c:v>
                </c:pt>
                <c:pt idx="6" formatCode="0.00_ ">
                  <c:v>0.14000000000000001</c:v>
                </c:pt>
                <c:pt idx="7" formatCode="General">
                  <c:v>0.24</c:v>
                </c:pt>
                <c:pt idx="8" formatCode="0.000">
                  <c:v>9.4E-2</c:v>
                </c:pt>
                <c:pt idx="9" formatCode="General">
                  <c:v>9.5000000000000001E-2</c:v>
                </c:pt>
                <c:pt idx="10" formatCode="0.00_ ">
                  <c:v>0.13</c:v>
                </c:pt>
                <c:pt idx="11" formatCode="General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0-47CD-B285-4BFC3A509495}"/>
            </c:ext>
          </c:extLst>
        </c:ser>
        <c:ser>
          <c:idx val="2"/>
          <c:order val="2"/>
          <c:tx>
            <c:v>環境基準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'下手賀沼 (桁修正)'!$B$63:$M$63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0.1</c:v>
              </c:pt>
              <c:pt idx="1">
                <c:v>0.1</c:v>
              </c:pt>
              <c:pt idx="2">
                <c:v>0.1</c:v>
              </c:pt>
              <c:pt idx="3">
                <c:v>0.1</c:v>
              </c:pt>
              <c:pt idx="4">
                <c:v>0.1</c:v>
              </c:pt>
              <c:pt idx="5">
                <c:v>0.1</c:v>
              </c:pt>
              <c:pt idx="6">
                <c:v>0.1</c:v>
              </c:pt>
              <c:pt idx="7">
                <c:v>0.1</c:v>
              </c:pt>
              <c:pt idx="8">
                <c:v>0.1</c:v>
              </c:pt>
              <c:pt idx="9">
                <c:v>0.1</c:v>
              </c:pt>
              <c:pt idx="10">
                <c:v>0.1</c:v>
              </c:pt>
              <c:pt idx="11">
                <c:v>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70-47CD-B285-4BFC3A509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13832"/>
        <c:axId val="1"/>
      </c:lineChart>
      <c:catAx>
        <c:axId val="36371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MS Pゴッシク"/>
                <a:ea typeface="MS Pゴッシク"/>
                <a:cs typeface="MS Pゴッシ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13832"/>
        <c:crosses val="autoZero"/>
        <c:crossBetween val="between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5513698630136983"/>
          <c:y val="8.8709744615256436E-2"/>
          <c:w val="0.1797945205479452"/>
          <c:h val="0.18145148523101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5" b="0" i="0" u="none" strike="noStrike" baseline="0">
          <a:solidFill>
            <a:srgbClr val="000000"/>
          </a:solidFill>
          <a:latin typeface="MS Pゴッシク"/>
          <a:ea typeface="MS Pゴッシク"/>
          <a:cs typeface="MS Pゴッシク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染井新橋</a:t>
            </a:r>
          </a:p>
        </c:rich>
      </c:tx>
      <c:layout>
        <c:manualLayout>
          <c:xMode val="edge"/>
          <c:yMode val="edge"/>
          <c:x val="0.45688998049555735"/>
          <c:y val="3.7289559144090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40277014874731E-2"/>
          <c:y val="0.23729700568951684"/>
          <c:w val="0.86240277014874733"/>
          <c:h val="0.60341238589619994"/>
        </c:manualLayout>
      </c:layout>
      <c:lineChart>
        <c:grouping val="standard"/>
        <c:varyColors val="0"/>
        <c:ser>
          <c:idx val="0"/>
          <c:order val="0"/>
          <c:tx>
            <c:v>R6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('染井新橋(桁修正)'!$C$5,'染井新橋(桁修正)'!$F$5,'染井新橋(桁修正)'!$I$5,'染井新橋(桁修正)'!$L$5)</c:f>
              <c:numCache>
                <c:formatCode>General</c:formatCode>
                <c:ptCount val="4"/>
                <c:pt idx="0" formatCode="0.0_ ">
                  <c:v>7.7</c:v>
                </c:pt>
                <c:pt idx="1">
                  <c:v>7.9</c:v>
                </c:pt>
                <c:pt idx="2" formatCode="0.0">
                  <c:v>8.1999999999999993</c:v>
                </c:pt>
                <c:pt idx="3" formatCode="0.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20-46C4-8C27-E4076F74F48C}"/>
            </c:ext>
          </c:extLst>
        </c:ser>
        <c:ser>
          <c:idx val="4"/>
          <c:order val="1"/>
          <c:tx>
            <c:v>R5 pH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diamond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('染井新橋(桁修正)'!$C$4,'染井新橋(桁修正)'!$F$4,'染井新橋(桁修正)'!$I$4,'染井新橋(桁修正)'!$L$4)</c:f>
              <c:numCache>
                <c:formatCode>General</c:formatCode>
                <c:ptCount val="4"/>
                <c:pt idx="0" formatCode="0.0_ ">
                  <c:v>8.1999999999999993</c:v>
                </c:pt>
                <c:pt idx="1">
                  <c:v>7.8</c:v>
                </c:pt>
                <c:pt idx="2" formatCode="0.0">
                  <c:v>8</c:v>
                </c:pt>
                <c:pt idx="3" formatCode="0.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0-46C4-8C27-E4076F74F48C}"/>
            </c:ext>
          </c:extLst>
        </c:ser>
        <c:ser>
          <c:idx val="1"/>
          <c:order val="2"/>
          <c:tx>
            <c:v>R6 BOD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('染井新橋(桁修正)'!$C$10,'染井新橋(桁修正)'!$F$10,'染井新橋(桁修正)'!$I$10,'染井新橋(桁修正)'!$L$10)</c:f>
              <c:numCache>
                <c:formatCode>0.0</c:formatCode>
                <c:ptCount val="4"/>
                <c:pt idx="0" formatCode="General">
                  <c:v>2.2000000000000002</c:v>
                </c:pt>
                <c:pt idx="1">
                  <c:v>1.9</c:v>
                </c:pt>
                <c:pt idx="2">
                  <c:v>0.9</c:v>
                </c:pt>
                <c:pt idx="3" formatCode="0.0_ ">
                  <c:v>1.6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20-46C4-8C27-E4076F74F48C}"/>
            </c:ext>
          </c:extLst>
        </c:ser>
        <c:ser>
          <c:idx val="5"/>
          <c:order val="3"/>
          <c:tx>
            <c:v>R5 BOD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('染井新橋(桁修正)'!$C$9,'染井新橋(桁修正)'!$F$9,'染井新橋(桁修正)'!$I$9,'染井新橋(桁修正)'!$L$9)</c:f>
              <c:numCache>
                <c:formatCode>0.0</c:formatCode>
                <c:ptCount val="4"/>
                <c:pt idx="0" formatCode="General">
                  <c:v>4.5999999999999996</c:v>
                </c:pt>
                <c:pt idx="1">
                  <c:v>1.9</c:v>
                </c:pt>
                <c:pt idx="2">
                  <c:v>1.6</c:v>
                </c:pt>
                <c:pt idx="3" formatCode="0.0_ 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20-46C4-8C27-E4076F74F48C}"/>
            </c:ext>
          </c:extLst>
        </c:ser>
        <c:ser>
          <c:idx val="2"/>
          <c:order val="4"/>
          <c:tx>
            <c:v>R6 DO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('染井新橋(桁修正)'!$C$15,'染井新橋(桁修正)'!$F$15,'染井新橋(桁修正)'!$I$15,'染井新橋(桁修正)'!$L$15)</c:f>
              <c:numCache>
                <c:formatCode>General</c:formatCode>
                <c:ptCount val="4"/>
                <c:pt idx="0" formatCode="0.0">
                  <c:v>8.4</c:v>
                </c:pt>
                <c:pt idx="1">
                  <c:v>6.5</c:v>
                </c:pt>
                <c:pt idx="2">
                  <c:v>12.8</c:v>
                </c:pt>
                <c:pt idx="3">
                  <c:v>11.7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20-46C4-8C27-E4076F74F48C}"/>
            </c:ext>
          </c:extLst>
        </c:ser>
        <c:ser>
          <c:idx val="6"/>
          <c:order val="5"/>
          <c:tx>
            <c:v>R5 DO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('染井新橋(桁修正)'!$C$14,'染井新橋(桁修正)'!$F$14,'染井新橋(桁修正)'!$I$14,'染井新橋(桁修正)'!$L$14)</c:f>
              <c:numCache>
                <c:formatCode>General</c:formatCode>
                <c:ptCount val="4"/>
                <c:pt idx="0" formatCode="0.0">
                  <c:v>11</c:v>
                </c:pt>
                <c:pt idx="1">
                  <c:v>6.1</c:v>
                </c:pt>
                <c:pt idx="2">
                  <c:v>10</c:v>
                </c:pt>
                <c:pt idx="3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20-46C4-8C27-E4076F74F48C}"/>
            </c:ext>
          </c:extLst>
        </c:ser>
        <c:ser>
          <c:idx val="3"/>
          <c:order val="6"/>
          <c:tx>
            <c:v>R6 SS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('染井新橋(桁修正)'!$C$20,'染井新橋(桁修正)'!$F$20,'染井新橋(桁修正)'!$I$20,'染井新橋(桁修正)'!$L$20)</c:f>
              <c:numCache>
                <c:formatCode>General</c:formatCode>
                <c:ptCount val="4"/>
                <c:pt idx="0">
                  <c:v>13</c:v>
                </c:pt>
                <c:pt idx="1">
                  <c:v>11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20-46C4-8C27-E4076F74F48C}"/>
            </c:ext>
          </c:extLst>
        </c:ser>
        <c:ser>
          <c:idx val="7"/>
          <c:order val="7"/>
          <c:tx>
            <c:v>R5 SS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('染井新橋(桁修正)'!$C$3,'染井新橋(桁修正)'!$F$3,'染井新橋(桁修正)'!$I$3,'染井新橋(桁修正)'!$L$3)</c:f>
              <c:strCache>
                <c:ptCount val="4"/>
                <c:pt idx="0">
                  <c:v>５月</c:v>
                </c:pt>
                <c:pt idx="1">
                  <c:v>８月</c:v>
                </c:pt>
                <c:pt idx="2">
                  <c:v>１１月</c:v>
                </c:pt>
                <c:pt idx="3">
                  <c:v>２月</c:v>
                </c:pt>
              </c:strCache>
            </c:strRef>
          </c:cat>
          <c:val>
            <c:numRef>
              <c:f>('染井新橋(桁修正)'!$C$19,'染井新橋(桁修正)'!$F$19,'染井新橋(桁修正)'!$I$19,'染井新橋(桁修正)'!$L$19)</c:f>
              <c:numCache>
                <c:formatCode>General</c:formatCode>
                <c:ptCount val="4"/>
                <c:pt idx="0">
                  <c:v>30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20-46C4-8C27-E4076F74F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14816"/>
        <c:axId val="1"/>
      </c:lineChart>
      <c:catAx>
        <c:axId val="36371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2000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14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9756584555370951"/>
          <c:y val="2.7121135281818587E-2"/>
          <c:w val="0.35046584314575357"/>
          <c:h val="0.194358467903376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23</xdr:row>
      <xdr:rowOff>938</xdr:rowOff>
    </xdr:from>
    <xdr:to>
      <xdr:col>15</xdr:col>
      <xdr:colOff>248478</xdr:colOff>
      <xdr:row>41</xdr:row>
      <xdr:rowOff>23675</xdr:rowOff>
    </xdr:to>
    <xdr:graphicFrame macro="">
      <xdr:nvGraphicFramePr>
        <xdr:cNvPr id="1117" name="Chart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20055</xdr:colOff>
      <xdr:row>23</xdr:row>
      <xdr:rowOff>8282</xdr:rowOff>
    </xdr:from>
    <xdr:to>
      <xdr:col>15</xdr:col>
      <xdr:colOff>289891</xdr:colOff>
      <xdr:row>42</xdr:row>
      <xdr:rowOff>86138</xdr:rowOff>
    </xdr:to>
    <xdr:graphicFrame macro="">
      <xdr:nvGraphicFramePr>
        <xdr:cNvPr id="2141" name="Chart 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24</xdr:row>
      <xdr:rowOff>16565</xdr:rowOff>
    </xdr:from>
    <xdr:to>
      <xdr:col>15</xdr:col>
      <xdr:colOff>248477</xdr:colOff>
      <xdr:row>39</xdr:row>
      <xdr:rowOff>20293</xdr:rowOff>
    </xdr:to>
    <xdr:graphicFrame macro="">
      <xdr:nvGraphicFramePr>
        <xdr:cNvPr id="3441" name="Chart 1">
          <a:extLst>
            <a:ext uri="{FF2B5EF4-FFF2-40B4-BE49-F238E27FC236}">
              <a16:creationId xmlns:a16="http://schemas.microsoft.com/office/drawing/2014/main" id="{00000000-0008-0000-0200-0000710D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9938</xdr:colOff>
      <xdr:row>68</xdr:row>
      <xdr:rowOff>12000</xdr:rowOff>
    </xdr:from>
    <xdr:to>
      <xdr:col>15</xdr:col>
      <xdr:colOff>256761</xdr:colOff>
      <xdr:row>83</xdr:row>
      <xdr:rowOff>144118</xdr:rowOff>
    </xdr:to>
    <xdr:graphicFrame macro="">
      <xdr:nvGraphicFramePr>
        <xdr:cNvPr id="3442" name="Chart 2">
          <a:extLst>
            <a:ext uri="{FF2B5EF4-FFF2-40B4-BE49-F238E27FC236}">
              <a16:creationId xmlns:a16="http://schemas.microsoft.com/office/drawing/2014/main" id="{00000000-0008-0000-0200-0000720D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8697</xdr:colOff>
      <xdr:row>40</xdr:row>
      <xdr:rowOff>0</xdr:rowOff>
    </xdr:from>
    <xdr:to>
      <xdr:col>15</xdr:col>
      <xdr:colOff>240195</xdr:colOff>
      <xdr:row>53</xdr:row>
      <xdr:rowOff>74958</xdr:rowOff>
    </xdr:to>
    <xdr:graphicFrame macro="">
      <xdr:nvGraphicFramePr>
        <xdr:cNvPr id="3443" name="Chart 3">
          <a:extLst>
            <a:ext uri="{FF2B5EF4-FFF2-40B4-BE49-F238E27FC236}">
              <a16:creationId xmlns:a16="http://schemas.microsoft.com/office/drawing/2014/main" id="{00000000-0008-0000-0200-00007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19463</xdr:colOff>
      <xdr:row>85</xdr:row>
      <xdr:rowOff>8283</xdr:rowOff>
    </xdr:from>
    <xdr:to>
      <xdr:col>15</xdr:col>
      <xdr:colOff>248477</xdr:colOff>
      <xdr:row>99</xdr:row>
      <xdr:rowOff>34788</xdr:rowOff>
    </xdr:to>
    <xdr:graphicFrame macro="">
      <xdr:nvGraphicFramePr>
        <xdr:cNvPr id="3444" name="Chart 4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22</xdr:row>
      <xdr:rowOff>8659</xdr:rowOff>
    </xdr:from>
    <xdr:to>
      <xdr:col>15</xdr:col>
      <xdr:colOff>216477</xdr:colOff>
      <xdr:row>38</xdr:row>
      <xdr:rowOff>84859</xdr:rowOff>
    </xdr:to>
    <xdr:graphicFrame macro="">
      <xdr:nvGraphicFramePr>
        <xdr:cNvPr id="4189" name="Chart 1">
          <a:extLst>
            <a:ext uri="{FF2B5EF4-FFF2-40B4-BE49-F238E27FC236}">
              <a16:creationId xmlns:a16="http://schemas.microsoft.com/office/drawing/2014/main" id="{00000000-0008-0000-0300-00005D1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view="pageBreakPreview" zoomScale="115" zoomScaleNormal="100" workbookViewId="0">
      <selection activeCell="M20" sqref="M20"/>
    </sheetView>
  </sheetViews>
  <sheetFormatPr defaultColWidth="9" defaultRowHeight="13" x14ac:dyDescent="0.2"/>
  <cols>
    <col min="1" max="1" width="6.7265625" customWidth="1"/>
    <col min="2" max="13" width="4.6328125" customWidth="1"/>
    <col min="14" max="14" width="1.26953125" customWidth="1"/>
    <col min="15" max="16" width="5.6328125" customWidth="1"/>
  </cols>
  <sheetData>
    <row r="1" spans="1:16" ht="22.5" customHeight="1" x14ac:dyDescent="0.2">
      <c r="A1" s="20" t="s">
        <v>0</v>
      </c>
      <c r="E1" t="s">
        <v>1</v>
      </c>
    </row>
    <row r="2" spans="1:16" x14ac:dyDescent="0.2">
      <c r="A2" t="s">
        <v>2</v>
      </c>
      <c r="B2" t="s">
        <v>3</v>
      </c>
    </row>
    <row r="3" spans="1:16" s="17" customFormat="1" x14ac:dyDescent="0.2">
      <c r="A3" s="14"/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O3" s="24" t="s">
        <v>71</v>
      </c>
      <c r="P3" s="24" t="s">
        <v>70</v>
      </c>
    </row>
    <row r="4" spans="1:16" x14ac:dyDescent="0.2">
      <c r="A4" s="6" t="s">
        <v>76</v>
      </c>
      <c r="B4" s="37">
        <v>8</v>
      </c>
      <c r="C4" s="37">
        <v>7.6</v>
      </c>
      <c r="D4" s="32">
        <v>7.8</v>
      </c>
      <c r="E4" s="37">
        <v>7.7</v>
      </c>
      <c r="F4" s="32">
        <v>7.9</v>
      </c>
      <c r="G4" s="37">
        <v>7.9</v>
      </c>
      <c r="H4" s="37">
        <v>7.8</v>
      </c>
      <c r="I4" s="37">
        <v>7.7</v>
      </c>
      <c r="J4" s="37">
        <v>7.6</v>
      </c>
      <c r="K4" s="37">
        <v>7.8</v>
      </c>
      <c r="L4" s="37">
        <v>7.7</v>
      </c>
      <c r="M4" s="37">
        <v>8</v>
      </c>
      <c r="O4">
        <f>MIN(B4:M4)</f>
        <v>7.6</v>
      </c>
      <c r="P4" s="22">
        <f>MAX(B4:M4)</f>
        <v>8</v>
      </c>
    </row>
    <row r="5" spans="1:16" x14ac:dyDescent="0.2">
      <c r="A5" s="6" t="s">
        <v>82</v>
      </c>
      <c r="B5" s="37">
        <v>7.8</v>
      </c>
      <c r="C5" s="37">
        <v>7.7</v>
      </c>
      <c r="D5" s="32">
        <v>7.5</v>
      </c>
      <c r="E5" s="37">
        <v>7.9</v>
      </c>
      <c r="F5" s="32">
        <v>7.6</v>
      </c>
      <c r="G5" s="37">
        <v>7.7</v>
      </c>
      <c r="H5" s="37">
        <v>8</v>
      </c>
      <c r="I5" s="37">
        <v>7.9</v>
      </c>
      <c r="J5" s="37">
        <v>8</v>
      </c>
      <c r="K5" s="37">
        <v>7.7</v>
      </c>
      <c r="L5" s="37">
        <v>7.9</v>
      </c>
      <c r="M5" s="37">
        <v>7.7</v>
      </c>
      <c r="N5" s="22"/>
      <c r="O5">
        <f>MIN(B5:M5)</f>
        <v>7.5</v>
      </c>
      <c r="P5" s="22">
        <f>MAX(B5:M5)</f>
        <v>8</v>
      </c>
    </row>
    <row r="7" spans="1:16" x14ac:dyDescent="0.2">
      <c r="A7" t="s">
        <v>16</v>
      </c>
      <c r="B7" t="s">
        <v>17</v>
      </c>
    </row>
    <row r="8" spans="1:16" s="17" customFormat="1" x14ac:dyDescent="0.2">
      <c r="A8" s="14"/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O8" s="24" t="s">
        <v>69</v>
      </c>
      <c r="P8" s="25">
        <v>0.75</v>
      </c>
    </row>
    <row r="9" spans="1:16" x14ac:dyDescent="0.2">
      <c r="A9" s="6" t="s">
        <v>76</v>
      </c>
      <c r="B9" s="37">
        <v>4</v>
      </c>
      <c r="C9" s="10">
        <v>3.1</v>
      </c>
      <c r="D9" s="36">
        <v>1.4</v>
      </c>
      <c r="E9" s="34">
        <v>2</v>
      </c>
      <c r="F9" s="10">
        <v>1.4</v>
      </c>
      <c r="G9" s="10">
        <v>3.1</v>
      </c>
      <c r="H9" s="10">
        <v>1.5</v>
      </c>
      <c r="I9" s="10">
        <v>2.2000000000000002</v>
      </c>
      <c r="J9" s="34">
        <v>2.4</v>
      </c>
      <c r="K9" s="10">
        <v>3.8</v>
      </c>
      <c r="L9" s="37">
        <v>3</v>
      </c>
      <c r="M9" s="37">
        <v>2.1</v>
      </c>
      <c r="O9" s="26">
        <f t="shared" ref="O9" si="0">ROUND(AVERAGE(B9:M9),1)</f>
        <v>2.5</v>
      </c>
      <c r="P9" s="48">
        <f>SMALL(B9:M9,ROUNDUP(COUNT(B9:M9)*0.75,0))</f>
        <v>3.1</v>
      </c>
    </row>
    <row r="10" spans="1:16" x14ac:dyDescent="0.2">
      <c r="A10" s="6" t="s">
        <v>82</v>
      </c>
      <c r="B10" s="37">
        <v>1.5</v>
      </c>
      <c r="C10" s="10">
        <v>2.2999999999999998</v>
      </c>
      <c r="D10" s="36">
        <v>1.5</v>
      </c>
      <c r="E10" s="34">
        <v>1.1000000000000001</v>
      </c>
      <c r="F10" s="10">
        <v>2.2999999999999998</v>
      </c>
      <c r="G10" s="10">
        <v>1.7</v>
      </c>
      <c r="H10" s="37">
        <v>2</v>
      </c>
      <c r="I10" s="10">
        <v>0.8</v>
      </c>
      <c r="J10" s="34">
        <v>1.7</v>
      </c>
      <c r="K10" s="37">
        <v>1</v>
      </c>
      <c r="L10" s="37">
        <v>1.8</v>
      </c>
      <c r="M10" s="37">
        <v>1.3</v>
      </c>
      <c r="O10" s="26">
        <f t="shared" ref="O10" si="1">ROUND(AVERAGE(B10:M10),1)</f>
        <v>1.6</v>
      </c>
      <c r="P10" s="48">
        <f>SMALL(B10:M10,ROUNDUP(COUNT(B10:M10)*0.75,0))</f>
        <v>1.8</v>
      </c>
    </row>
    <row r="11" spans="1:16" x14ac:dyDescent="0.2">
      <c r="B11" s="30"/>
      <c r="C11" s="30"/>
      <c r="D11" s="30"/>
      <c r="E11" s="30"/>
      <c r="F11" s="28"/>
      <c r="G11" s="30"/>
      <c r="H11" s="30"/>
      <c r="I11" s="30"/>
      <c r="J11" s="30"/>
      <c r="K11" s="30"/>
      <c r="L11" s="30"/>
      <c r="M11" s="30"/>
    </row>
    <row r="12" spans="1:16" x14ac:dyDescent="0.2">
      <c r="A12" t="s">
        <v>18</v>
      </c>
      <c r="B12" t="s">
        <v>19</v>
      </c>
    </row>
    <row r="13" spans="1:16" s="17" customFormat="1" x14ac:dyDescent="0.2">
      <c r="A13" s="14"/>
      <c r="B13" s="14" t="s">
        <v>4</v>
      </c>
      <c r="C13" s="14" t="s">
        <v>5</v>
      </c>
      <c r="D13" s="14" t="s">
        <v>6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14</v>
      </c>
      <c r="M13" s="14" t="s">
        <v>15</v>
      </c>
      <c r="O13" s="24" t="s">
        <v>69</v>
      </c>
      <c r="P13" s="24" t="s">
        <v>71</v>
      </c>
    </row>
    <row r="14" spans="1:16" x14ac:dyDescent="0.2">
      <c r="A14" s="6" t="s">
        <v>76</v>
      </c>
      <c r="B14" s="34">
        <v>8.1999999999999993</v>
      </c>
      <c r="C14" s="34">
        <v>7.3</v>
      </c>
      <c r="D14" s="36">
        <v>8.1</v>
      </c>
      <c r="E14" s="10">
        <v>4.9000000000000004</v>
      </c>
      <c r="F14" s="10">
        <v>5.4</v>
      </c>
      <c r="G14" s="10">
        <v>4.8</v>
      </c>
      <c r="H14" s="10">
        <v>7.2</v>
      </c>
      <c r="I14" s="34">
        <v>7</v>
      </c>
      <c r="J14" s="37">
        <v>8</v>
      </c>
      <c r="K14" s="10">
        <v>8.4</v>
      </c>
      <c r="L14" s="10">
        <v>6.2</v>
      </c>
      <c r="M14" s="34">
        <v>8.4</v>
      </c>
      <c r="O14" s="26">
        <f t="shared" ref="O14" si="2">ROUND(AVERAGE(B14:M14),1)</f>
        <v>7</v>
      </c>
      <c r="P14" s="23">
        <f>MIN(B14:M14)</f>
        <v>4.8</v>
      </c>
    </row>
    <row r="15" spans="1:16" x14ac:dyDescent="0.2">
      <c r="A15" s="6" t="s">
        <v>82</v>
      </c>
      <c r="B15" s="34">
        <v>6.6</v>
      </c>
      <c r="C15" s="34">
        <v>7.2</v>
      </c>
      <c r="D15" s="36">
        <v>5.7</v>
      </c>
      <c r="E15" s="10">
        <v>5.9</v>
      </c>
      <c r="F15" s="10">
        <v>2.7</v>
      </c>
      <c r="G15" s="10">
        <v>4.7</v>
      </c>
      <c r="H15" s="10">
        <v>6.4</v>
      </c>
      <c r="I15" s="34">
        <v>7.3</v>
      </c>
      <c r="J15" s="37">
        <v>7.7</v>
      </c>
      <c r="K15" s="10">
        <v>9.4</v>
      </c>
      <c r="L15" s="10">
        <v>8.6999999999999993</v>
      </c>
      <c r="M15" s="34">
        <v>8.4</v>
      </c>
      <c r="O15" s="26">
        <f t="shared" ref="O15" si="3">ROUND(AVERAGE(B15:M15),1)</f>
        <v>6.7</v>
      </c>
      <c r="P15" s="23">
        <f>MIN(B15:M15)</f>
        <v>2.7</v>
      </c>
    </row>
    <row r="17" spans="1:16" x14ac:dyDescent="0.2">
      <c r="A17" t="s">
        <v>20</v>
      </c>
      <c r="B17" t="s">
        <v>21</v>
      </c>
    </row>
    <row r="18" spans="1:16" s="17" customFormat="1" x14ac:dyDescent="0.2">
      <c r="A18" s="14"/>
      <c r="B18" s="14" t="s">
        <v>4</v>
      </c>
      <c r="C18" s="14" t="s">
        <v>5</v>
      </c>
      <c r="D18" s="14" t="s">
        <v>6</v>
      </c>
      <c r="E18" s="14" t="s">
        <v>7</v>
      </c>
      <c r="F18" s="14" t="s">
        <v>8</v>
      </c>
      <c r="G18" s="14" t="s">
        <v>9</v>
      </c>
      <c r="H18" s="14" t="s">
        <v>10</v>
      </c>
      <c r="I18" s="14" t="s">
        <v>11</v>
      </c>
      <c r="J18" s="14" t="s">
        <v>12</v>
      </c>
      <c r="K18" s="14" t="s">
        <v>13</v>
      </c>
      <c r="L18" s="14" t="s">
        <v>14</v>
      </c>
      <c r="M18" s="14" t="s">
        <v>15</v>
      </c>
      <c r="O18" s="24" t="s">
        <v>69</v>
      </c>
      <c r="P18" s="24" t="s">
        <v>70</v>
      </c>
    </row>
    <row r="19" spans="1:16" x14ac:dyDescent="0.2">
      <c r="A19" s="6" t="s">
        <v>76</v>
      </c>
      <c r="B19" s="10">
        <v>3</v>
      </c>
      <c r="C19" s="10">
        <v>1</v>
      </c>
      <c r="D19" s="36">
        <v>2</v>
      </c>
      <c r="E19" s="10">
        <v>1</v>
      </c>
      <c r="F19" s="10">
        <v>1</v>
      </c>
      <c r="G19" s="10">
        <v>5</v>
      </c>
      <c r="H19" s="36">
        <v>1</v>
      </c>
      <c r="I19" s="10">
        <v>3</v>
      </c>
      <c r="J19" s="10">
        <v>2</v>
      </c>
      <c r="K19" s="10">
        <v>1</v>
      </c>
      <c r="L19" s="10">
        <v>4</v>
      </c>
      <c r="M19" s="10">
        <v>2</v>
      </c>
      <c r="O19" s="50">
        <f>ROUND(AVERAGE(B19:M19),0)</f>
        <v>2</v>
      </c>
      <c r="P19" s="49">
        <f>MAX(B19:M19)</f>
        <v>5</v>
      </c>
    </row>
    <row r="20" spans="1:16" x14ac:dyDescent="0.2">
      <c r="A20" s="6" t="s">
        <v>82</v>
      </c>
      <c r="B20" s="10">
        <v>4</v>
      </c>
      <c r="C20" s="10">
        <v>5</v>
      </c>
      <c r="D20" s="36">
        <v>3</v>
      </c>
      <c r="E20" s="10">
        <v>1</v>
      </c>
      <c r="F20" s="10">
        <v>1</v>
      </c>
      <c r="G20" s="10">
        <v>1</v>
      </c>
      <c r="H20" s="36">
        <v>2</v>
      </c>
      <c r="I20" s="10">
        <v>2</v>
      </c>
      <c r="J20" s="10">
        <v>2</v>
      </c>
      <c r="K20" s="10">
        <v>2</v>
      </c>
      <c r="L20" s="10">
        <v>3</v>
      </c>
      <c r="M20" s="10">
        <v>2</v>
      </c>
      <c r="O20" s="50">
        <f>ROUND(AVERAGE(B20:M20),0)</f>
        <v>2</v>
      </c>
      <c r="P20" s="49">
        <f>MAX(B20:M20)</f>
        <v>5</v>
      </c>
    </row>
    <row r="22" spans="1:16" x14ac:dyDescent="0.2">
      <c r="B22" s="1"/>
      <c r="C22" t="s">
        <v>22</v>
      </c>
    </row>
  </sheetData>
  <phoneticPr fontId="23"/>
  <pageMargins left="0.98402777777777772" right="0.75" top="1" bottom="1" header="0.51111111111111107" footer="0.51111111111111107"/>
  <pageSetup paperSize="9" scale="11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view="pageBreakPreview" zoomScale="115" zoomScaleNormal="100" workbookViewId="0">
      <selection activeCell="M16" sqref="M16"/>
    </sheetView>
  </sheetViews>
  <sheetFormatPr defaultColWidth="9" defaultRowHeight="13" x14ac:dyDescent="0.2"/>
  <cols>
    <col min="1" max="1" width="7.08984375" customWidth="1"/>
    <col min="2" max="8" width="4.6328125" customWidth="1"/>
    <col min="9" max="9" width="4.7265625" customWidth="1"/>
    <col min="10" max="13" width="4.6328125" customWidth="1"/>
    <col min="14" max="14" width="1.6328125" customWidth="1"/>
    <col min="15" max="15" width="5.6328125" style="15" customWidth="1"/>
    <col min="16" max="16" width="5.6328125" customWidth="1"/>
  </cols>
  <sheetData>
    <row r="1" spans="1:16" ht="22.5" customHeight="1" x14ac:dyDescent="0.2">
      <c r="A1" s="20" t="s">
        <v>23</v>
      </c>
      <c r="E1" t="s">
        <v>24</v>
      </c>
    </row>
    <row r="2" spans="1:16" x14ac:dyDescent="0.2">
      <c r="A2" t="s">
        <v>2</v>
      </c>
      <c r="B2" s="23" t="s">
        <v>25</v>
      </c>
    </row>
    <row r="3" spans="1:16" s="17" customFormat="1" x14ac:dyDescent="0.2">
      <c r="A3" s="14"/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O3" s="24" t="s">
        <v>71</v>
      </c>
      <c r="P3" s="24" t="s">
        <v>70</v>
      </c>
    </row>
    <row r="4" spans="1:16" x14ac:dyDescent="0.2">
      <c r="A4" s="6" t="s">
        <v>76</v>
      </c>
      <c r="B4" s="34">
        <v>8.1</v>
      </c>
      <c r="C4" s="34">
        <v>7.7</v>
      </c>
      <c r="D4" s="35">
        <v>7.7</v>
      </c>
      <c r="E4" s="34">
        <v>7.8</v>
      </c>
      <c r="F4" s="34">
        <v>8</v>
      </c>
      <c r="G4" s="34">
        <v>8.1</v>
      </c>
      <c r="H4" s="34">
        <v>8</v>
      </c>
      <c r="I4" s="34">
        <v>7.9</v>
      </c>
      <c r="J4" s="34">
        <v>7.9</v>
      </c>
      <c r="K4" s="34">
        <v>8.1</v>
      </c>
      <c r="L4" s="34">
        <v>7.9</v>
      </c>
      <c r="M4" s="34">
        <v>8.1</v>
      </c>
      <c r="O4">
        <f>MIN(B4:M4)</f>
        <v>7.7</v>
      </c>
      <c r="P4" s="22">
        <f>MAX(B4:M4)</f>
        <v>8.1</v>
      </c>
    </row>
    <row r="5" spans="1:16" x14ac:dyDescent="0.2">
      <c r="A5" s="6" t="s">
        <v>82</v>
      </c>
      <c r="B5" s="34">
        <v>8</v>
      </c>
      <c r="C5" s="34">
        <v>7.7</v>
      </c>
      <c r="D5" s="35">
        <v>7.6</v>
      </c>
      <c r="E5" s="34">
        <v>8</v>
      </c>
      <c r="F5" s="34">
        <v>7.9</v>
      </c>
      <c r="G5" s="34">
        <v>8.1</v>
      </c>
      <c r="H5" s="34">
        <v>8.1</v>
      </c>
      <c r="I5" s="34">
        <v>8</v>
      </c>
      <c r="J5" s="34">
        <v>8.1</v>
      </c>
      <c r="K5" s="34">
        <v>7.8</v>
      </c>
      <c r="L5" s="34">
        <v>8.1</v>
      </c>
      <c r="M5" s="34">
        <v>7.8</v>
      </c>
      <c r="O5">
        <f>MIN(B5:M5)</f>
        <v>7.6</v>
      </c>
      <c r="P5" s="22">
        <f>MAX(B5:M5)</f>
        <v>8.1</v>
      </c>
    </row>
    <row r="6" spans="1:16" x14ac:dyDescent="0.2">
      <c r="O6"/>
    </row>
    <row r="7" spans="1:16" x14ac:dyDescent="0.2">
      <c r="A7" t="s">
        <v>16</v>
      </c>
      <c r="B7" t="s">
        <v>26</v>
      </c>
      <c r="O7"/>
    </row>
    <row r="8" spans="1:16" s="17" customFormat="1" x14ac:dyDescent="0.2">
      <c r="A8" s="14"/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O8" s="24" t="s">
        <v>69</v>
      </c>
      <c r="P8" s="25">
        <v>0.75</v>
      </c>
    </row>
    <row r="9" spans="1:16" x14ac:dyDescent="0.2">
      <c r="A9" s="6" t="s">
        <v>76</v>
      </c>
      <c r="B9" s="32">
        <v>3.3</v>
      </c>
      <c r="C9" s="36">
        <v>1.9</v>
      </c>
      <c r="D9" s="36">
        <v>1.3</v>
      </c>
      <c r="E9" s="32">
        <v>1.9</v>
      </c>
      <c r="F9" s="36">
        <v>1.2</v>
      </c>
      <c r="G9" s="36">
        <v>1.9</v>
      </c>
      <c r="H9" s="32">
        <v>1.6</v>
      </c>
      <c r="I9" s="35">
        <v>2</v>
      </c>
      <c r="J9" s="35">
        <v>1.9</v>
      </c>
      <c r="K9" s="36">
        <v>3.5</v>
      </c>
      <c r="L9" s="32">
        <v>3</v>
      </c>
      <c r="M9" s="32">
        <v>2.9</v>
      </c>
      <c r="O9" s="26">
        <f t="shared" ref="O9" si="0">ROUND(AVERAGE(B9:M9),1)</f>
        <v>2.2000000000000002</v>
      </c>
      <c r="P9" s="48">
        <f>SMALL(B9:M9,ROUNDUP(COUNT(B9:M9)*0.75,0))</f>
        <v>2.9</v>
      </c>
    </row>
    <row r="10" spans="1:16" x14ac:dyDescent="0.2">
      <c r="A10" s="6" t="s">
        <v>82</v>
      </c>
      <c r="B10" s="32">
        <v>2</v>
      </c>
      <c r="C10" s="36">
        <v>2.5</v>
      </c>
      <c r="D10" s="36">
        <v>1.5</v>
      </c>
      <c r="E10" s="32">
        <v>1.2</v>
      </c>
      <c r="F10" s="36">
        <v>1.7</v>
      </c>
      <c r="G10" s="36">
        <v>0.6</v>
      </c>
      <c r="H10" s="32">
        <v>1.9</v>
      </c>
      <c r="I10" s="35">
        <v>0.8</v>
      </c>
      <c r="J10" s="35">
        <v>1.5</v>
      </c>
      <c r="K10" s="32">
        <v>2</v>
      </c>
      <c r="L10" s="32">
        <v>1.9</v>
      </c>
      <c r="M10" s="32">
        <v>3.2</v>
      </c>
      <c r="O10" s="26">
        <f t="shared" ref="O10" si="1">ROUND(AVERAGE(B10:M10),1)</f>
        <v>1.7</v>
      </c>
      <c r="P10" s="48">
        <f>SMALL(B10:M10,ROUNDUP(COUNT(B10:M10)*0.75,0))</f>
        <v>2</v>
      </c>
    </row>
    <row r="11" spans="1:16" x14ac:dyDescent="0.2">
      <c r="B11" s="30"/>
      <c r="C11" s="30"/>
      <c r="D11" s="30"/>
      <c r="E11" s="30"/>
      <c r="F11" s="30"/>
      <c r="G11" s="30"/>
      <c r="H11" s="30"/>
      <c r="I11" s="30"/>
      <c r="J11" s="30"/>
      <c r="K11" s="28"/>
      <c r="L11" s="30"/>
      <c r="M11" s="30"/>
      <c r="O11"/>
    </row>
    <row r="12" spans="1:16" x14ac:dyDescent="0.2">
      <c r="A12" t="s">
        <v>18</v>
      </c>
      <c r="B12" t="s">
        <v>27</v>
      </c>
      <c r="O12"/>
    </row>
    <row r="13" spans="1:16" s="17" customFormat="1" x14ac:dyDescent="0.2">
      <c r="A13" s="14"/>
      <c r="B13" s="14" t="s">
        <v>4</v>
      </c>
      <c r="C13" s="14" t="s">
        <v>5</v>
      </c>
      <c r="D13" s="14" t="s">
        <v>6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14</v>
      </c>
      <c r="M13" s="14" t="s">
        <v>15</v>
      </c>
      <c r="O13" s="24" t="s">
        <v>69</v>
      </c>
      <c r="P13" s="24" t="s">
        <v>71</v>
      </c>
    </row>
    <row r="14" spans="1:16" x14ac:dyDescent="0.2">
      <c r="A14" s="6" t="s">
        <v>76</v>
      </c>
      <c r="B14" s="34">
        <v>8.6999999999999993</v>
      </c>
      <c r="C14" s="10">
        <v>8.1999999999999993</v>
      </c>
      <c r="D14" s="36">
        <v>7.8</v>
      </c>
      <c r="E14" s="10">
        <v>7.3</v>
      </c>
      <c r="F14" s="10">
        <v>6.6</v>
      </c>
      <c r="G14" s="10">
        <v>7.5</v>
      </c>
      <c r="H14" s="10">
        <v>8.8000000000000007</v>
      </c>
      <c r="I14" s="10">
        <v>8.9</v>
      </c>
      <c r="J14" s="10">
        <v>10.4</v>
      </c>
      <c r="K14" s="34">
        <v>9.6999999999999993</v>
      </c>
      <c r="L14" s="10">
        <v>9.8000000000000007</v>
      </c>
      <c r="M14" s="37">
        <v>8.5</v>
      </c>
      <c r="O14" s="26">
        <f t="shared" ref="O14" si="2">ROUND(AVERAGE(B14:M14),1)</f>
        <v>8.5</v>
      </c>
      <c r="P14" s="23">
        <f>MIN(B14:M14)</f>
        <v>6.6</v>
      </c>
    </row>
    <row r="15" spans="1:16" x14ac:dyDescent="0.2">
      <c r="A15" s="6" t="s">
        <v>82</v>
      </c>
      <c r="B15" s="34">
        <v>8</v>
      </c>
      <c r="C15" s="10">
        <v>7.7</v>
      </c>
      <c r="D15" s="36">
        <v>8</v>
      </c>
      <c r="E15" s="10">
        <v>7</v>
      </c>
      <c r="F15" s="10">
        <v>6.1</v>
      </c>
      <c r="G15" s="10">
        <v>12.6</v>
      </c>
      <c r="H15" s="10">
        <v>8.6</v>
      </c>
      <c r="I15" s="10">
        <v>9.4</v>
      </c>
      <c r="J15" s="10">
        <v>9.5</v>
      </c>
      <c r="K15" s="34">
        <v>9.5</v>
      </c>
      <c r="L15" s="10">
        <v>9.1999999999999993</v>
      </c>
      <c r="M15" s="37">
        <v>8.6999999999999993</v>
      </c>
      <c r="O15" s="26">
        <f t="shared" ref="O15" si="3">ROUND(AVERAGE(B15:M15),1)</f>
        <v>8.6999999999999993</v>
      </c>
      <c r="P15" s="23">
        <f>MIN(B15:M15)</f>
        <v>6.1</v>
      </c>
    </row>
    <row r="16" spans="1:16" x14ac:dyDescent="0.2">
      <c r="O16"/>
    </row>
    <row r="17" spans="1:16" x14ac:dyDescent="0.2">
      <c r="A17" t="s">
        <v>20</v>
      </c>
      <c r="B17" t="s">
        <v>28</v>
      </c>
      <c r="O17"/>
    </row>
    <row r="18" spans="1:16" s="17" customFormat="1" x14ac:dyDescent="0.2">
      <c r="A18" s="14"/>
      <c r="B18" s="14" t="s">
        <v>4</v>
      </c>
      <c r="C18" s="14" t="s">
        <v>5</v>
      </c>
      <c r="D18" s="14" t="s">
        <v>6</v>
      </c>
      <c r="E18" s="14" t="s">
        <v>7</v>
      </c>
      <c r="F18" s="14" t="s">
        <v>8</v>
      </c>
      <c r="G18" s="14" t="s">
        <v>9</v>
      </c>
      <c r="H18" s="14" t="s">
        <v>10</v>
      </c>
      <c r="I18" s="14" t="s">
        <v>11</v>
      </c>
      <c r="J18" s="14" t="s">
        <v>12</v>
      </c>
      <c r="K18" s="14" t="s">
        <v>13</v>
      </c>
      <c r="L18" s="14" t="s">
        <v>14</v>
      </c>
      <c r="M18" s="14" t="s">
        <v>15</v>
      </c>
      <c r="O18" s="24" t="s">
        <v>69</v>
      </c>
      <c r="P18" s="24" t="s">
        <v>70</v>
      </c>
    </row>
    <row r="19" spans="1:16" x14ac:dyDescent="0.2">
      <c r="A19" s="6" t="s">
        <v>76</v>
      </c>
      <c r="B19" s="10">
        <v>4</v>
      </c>
      <c r="C19" s="10">
        <v>6</v>
      </c>
      <c r="D19" s="36">
        <v>2</v>
      </c>
      <c r="E19" s="10">
        <v>4</v>
      </c>
      <c r="F19" s="10">
        <v>4</v>
      </c>
      <c r="G19" s="10">
        <v>8</v>
      </c>
      <c r="H19" s="10">
        <v>2</v>
      </c>
      <c r="I19" s="10">
        <v>6</v>
      </c>
      <c r="J19" s="10">
        <v>3</v>
      </c>
      <c r="K19" s="10">
        <v>2</v>
      </c>
      <c r="L19" s="10">
        <v>2</v>
      </c>
      <c r="M19" s="10">
        <v>4</v>
      </c>
      <c r="O19" s="50">
        <f>ROUND(AVERAGE(B19:M19),0)</f>
        <v>4</v>
      </c>
      <c r="P19" s="49">
        <f>MAX(B19:M19)</f>
        <v>8</v>
      </c>
    </row>
    <row r="20" spans="1:16" x14ac:dyDescent="0.2">
      <c r="A20" s="6" t="s">
        <v>82</v>
      </c>
      <c r="B20" s="10">
        <v>5</v>
      </c>
      <c r="C20" s="10">
        <v>7</v>
      </c>
      <c r="D20" s="36">
        <v>6</v>
      </c>
      <c r="E20" s="10">
        <v>3</v>
      </c>
      <c r="F20" s="10">
        <v>4</v>
      </c>
      <c r="G20" s="10">
        <v>5</v>
      </c>
      <c r="H20" s="10">
        <v>3</v>
      </c>
      <c r="I20" s="10">
        <v>2</v>
      </c>
      <c r="J20" s="10">
        <v>3</v>
      </c>
      <c r="K20" s="10">
        <v>2</v>
      </c>
      <c r="L20" s="10">
        <v>2</v>
      </c>
      <c r="M20" s="10">
        <v>8</v>
      </c>
      <c r="O20" s="50">
        <f>ROUND(AVERAGE(B20:M20),0)</f>
        <v>4</v>
      </c>
      <c r="P20" s="49">
        <f>MAX(B20:M20)</f>
        <v>8</v>
      </c>
    </row>
    <row r="22" spans="1:16" x14ac:dyDescent="0.2">
      <c r="B22" s="1"/>
      <c r="C22" t="s">
        <v>22</v>
      </c>
    </row>
  </sheetData>
  <phoneticPr fontId="23"/>
  <pageMargins left="0.94444444444444442" right="0.75" top="1" bottom="1" header="0.51111111111111107" footer="0.51111111111111107"/>
  <pageSetup paperSize="9" scale="11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7"/>
  <sheetViews>
    <sheetView view="pageBreakPreview" zoomScale="115" zoomScaleNormal="100" workbookViewId="0">
      <selection activeCell="M6" sqref="M6"/>
    </sheetView>
  </sheetViews>
  <sheetFormatPr defaultColWidth="9" defaultRowHeight="13" x14ac:dyDescent="0.2"/>
  <cols>
    <col min="1" max="1" width="6.7265625" customWidth="1"/>
    <col min="2" max="2" width="5.90625" customWidth="1"/>
    <col min="3" max="3" width="5.08984375" customWidth="1"/>
    <col min="4" max="4" width="5.7265625" customWidth="1"/>
    <col min="5" max="5" width="5" customWidth="1"/>
    <col min="6" max="6" width="5.453125" bestFit="1" customWidth="1"/>
    <col min="7" max="7" width="5.6328125" customWidth="1"/>
    <col min="8" max="8" width="5.36328125" customWidth="1"/>
    <col min="9" max="9" width="5.90625" customWidth="1"/>
    <col min="10" max="10" width="5.6328125" customWidth="1"/>
    <col min="11" max="11" width="5.90625" customWidth="1"/>
    <col min="12" max="12" width="7.453125" bestFit="1" customWidth="1"/>
    <col min="13" max="13" width="5.90625" customWidth="1"/>
    <col min="14" max="14" width="1.6328125" customWidth="1"/>
    <col min="15" max="16" width="5.6328125" customWidth="1"/>
  </cols>
  <sheetData>
    <row r="1" spans="1:16" ht="22.5" customHeight="1" x14ac:dyDescent="0.2">
      <c r="A1" s="20" t="s">
        <v>29</v>
      </c>
      <c r="E1" t="s">
        <v>30</v>
      </c>
    </row>
    <row r="2" spans="1:16" ht="22.5" customHeight="1" x14ac:dyDescent="0.2">
      <c r="D2" s="27" t="s">
        <v>31</v>
      </c>
    </row>
    <row r="3" spans="1:16" x14ac:dyDescent="0.2">
      <c r="A3" t="s">
        <v>2</v>
      </c>
      <c r="B3" t="s">
        <v>74</v>
      </c>
    </row>
    <row r="4" spans="1:16" s="17" customFormat="1" x14ac:dyDescent="0.2">
      <c r="A4" s="14"/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O4" s="24" t="s">
        <v>71</v>
      </c>
      <c r="P4" s="24" t="s">
        <v>70</v>
      </c>
    </row>
    <row r="5" spans="1:16" x14ac:dyDescent="0.2">
      <c r="A5" s="6" t="s">
        <v>76</v>
      </c>
      <c r="B5" s="56">
        <v>9.1</v>
      </c>
      <c r="C5" s="55">
        <v>8.6999999999999993</v>
      </c>
      <c r="D5" s="57">
        <v>8.6</v>
      </c>
      <c r="E5" s="58">
        <v>9</v>
      </c>
      <c r="F5" s="33">
        <v>8.4</v>
      </c>
      <c r="G5" s="68">
        <v>9.1</v>
      </c>
      <c r="H5" s="68">
        <v>9.1</v>
      </c>
      <c r="I5" s="68">
        <v>9.1999999999999993</v>
      </c>
      <c r="J5" s="54">
        <v>8.5</v>
      </c>
      <c r="K5" s="81">
        <v>9.1</v>
      </c>
      <c r="L5" s="81">
        <v>9.3000000000000007</v>
      </c>
      <c r="M5" s="81">
        <v>9.3000000000000007</v>
      </c>
      <c r="O5">
        <f>MIN(B5:M5)</f>
        <v>8.4</v>
      </c>
      <c r="P5" s="22">
        <f>MAX(B5:M5)</f>
        <v>9.3000000000000007</v>
      </c>
    </row>
    <row r="6" spans="1:16" x14ac:dyDescent="0.2">
      <c r="A6" s="6" t="s">
        <v>82</v>
      </c>
      <c r="B6" s="56">
        <v>8.9</v>
      </c>
      <c r="C6" s="33">
        <v>8.5</v>
      </c>
      <c r="D6" s="84">
        <v>8.4</v>
      </c>
      <c r="E6" s="54">
        <v>8.1</v>
      </c>
      <c r="F6" s="56">
        <v>8.6999999999999993</v>
      </c>
      <c r="G6" s="68">
        <v>9.1</v>
      </c>
      <c r="H6" s="68">
        <v>8.9</v>
      </c>
      <c r="I6" s="85">
        <v>8.4</v>
      </c>
      <c r="J6" s="68">
        <v>9</v>
      </c>
      <c r="K6" s="68">
        <v>9</v>
      </c>
      <c r="L6" s="68">
        <v>8.9</v>
      </c>
      <c r="M6" s="58">
        <v>9.1999999999999993</v>
      </c>
      <c r="O6" s="22">
        <f>MIN(B6:M6)</f>
        <v>8.1</v>
      </c>
      <c r="P6" s="22">
        <f>MAX(B6:M6)</f>
        <v>9.1999999999999993</v>
      </c>
    </row>
    <row r="8" spans="1:16" x14ac:dyDescent="0.2">
      <c r="A8" t="s">
        <v>32</v>
      </c>
      <c r="B8" t="s">
        <v>33</v>
      </c>
    </row>
    <row r="9" spans="1:16" s="17" customFormat="1" x14ac:dyDescent="0.2">
      <c r="A9" s="14"/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4" t="s">
        <v>14</v>
      </c>
      <c r="M9" s="14" t="s">
        <v>15</v>
      </c>
      <c r="N9"/>
      <c r="O9" s="24" t="s">
        <v>69</v>
      </c>
      <c r="P9" s="25">
        <v>0.75</v>
      </c>
    </row>
    <row r="10" spans="1:16" x14ac:dyDescent="0.2">
      <c r="A10" s="6" t="s">
        <v>76</v>
      </c>
      <c r="B10" s="71">
        <v>13</v>
      </c>
      <c r="C10" s="71">
        <v>12</v>
      </c>
      <c r="D10" s="73">
        <v>14</v>
      </c>
      <c r="E10" s="71">
        <v>16</v>
      </c>
      <c r="F10" s="71">
        <v>12</v>
      </c>
      <c r="G10" s="74">
        <v>12</v>
      </c>
      <c r="H10" s="71">
        <v>12</v>
      </c>
      <c r="I10" s="70">
        <v>15</v>
      </c>
      <c r="J10" s="75">
        <v>7.6</v>
      </c>
      <c r="K10" s="82">
        <v>8.6999999999999993</v>
      </c>
      <c r="L10" s="70">
        <v>13</v>
      </c>
      <c r="M10" s="70">
        <v>17</v>
      </c>
      <c r="O10" s="50">
        <f t="shared" ref="O10" si="0">ROUND(AVERAGE(B10:M10),1)</f>
        <v>12.7</v>
      </c>
      <c r="P10" s="51">
        <f>SMALL(B10:M10,ROUNDUP(COUNT(B10:M10)*0.75,0))</f>
        <v>14</v>
      </c>
    </row>
    <row r="11" spans="1:16" x14ac:dyDescent="0.2">
      <c r="A11" s="6" t="s">
        <v>82</v>
      </c>
      <c r="B11" s="71">
        <v>11</v>
      </c>
      <c r="C11" s="71">
        <v>10</v>
      </c>
      <c r="D11" s="87">
        <v>8.1999999999999993</v>
      </c>
      <c r="E11" s="71">
        <v>10</v>
      </c>
      <c r="F11" s="71">
        <v>12</v>
      </c>
      <c r="G11" s="71">
        <v>11</v>
      </c>
      <c r="H11" s="71">
        <v>10</v>
      </c>
      <c r="I11" s="86">
        <v>6.8</v>
      </c>
      <c r="J11" s="86">
        <v>7.7</v>
      </c>
      <c r="K11" s="86">
        <v>7.6</v>
      </c>
      <c r="L11" s="86">
        <v>7.5</v>
      </c>
      <c r="M11" s="88">
        <v>11</v>
      </c>
      <c r="O11" s="50">
        <f t="shared" ref="O11" si="1">ROUND(AVERAGE(B11:M11),1)</f>
        <v>9.4</v>
      </c>
      <c r="P11" s="51">
        <f>SMALL(B11:M11,ROUNDUP(COUNT(B11:M11)*0.75,0))</f>
        <v>11</v>
      </c>
    </row>
    <row r="12" spans="1:16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6" x14ac:dyDescent="0.2">
      <c r="A13" t="s">
        <v>18</v>
      </c>
      <c r="B13" t="s">
        <v>34</v>
      </c>
    </row>
    <row r="14" spans="1:16" s="17" customFormat="1" x14ac:dyDescent="0.2">
      <c r="A14" s="14"/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/>
      <c r="O14" s="24" t="s">
        <v>69</v>
      </c>
      <c r="P14" s="24" t="s">
        <v>71</v>
      </c>
    </row>
    <row r="15" spans="1:16" x14ac:dyDescent="0.2">
      <c r="A15" s="6" t="s">
        <v>76</v>
      </c>
      <c r="B15" s="76">
        <v>16</v>
      </c>
      <c r="C15" s="76">
        <v>11</v>
      </c>
      <c r="D15" s="77">
        <v>10</v>
      </c>
      <c r="E15" s="76">
        <v>15</v>
      </c>
      <c r="F15" s="79">
        <v>6.9</v>
      </c>
      <c r="G15" s="78">
        <v>13</v>
      </c>
      <c r="H15" s="76">
        <v>13</v>
      </c>
      <c r="I15" s="76">
        <v>14</v>
      </c>
      <c r="J15" s="76">
        <v>11</v>
      </c>
      <c r="K15" s="76">
        <v>16</v>
      </c>
      <c r="L15" s="76">
        <v>16</v>
      </c>
      <c r="M15" s="76">
        <v>13</v>
      </c>
      <c r="O15" s="50">
        <f t="shared" ref="O15" si="2">ROUND(AVERAGE(B15:M15),1)</f>
        <v>12.9</v>
      </c>
      <c r="P15" s="23">
        <f>MIN(B15:M15)</f>
        <v>6.9</v>
      </c>
    </row>
    <row r="16" spans="1:16" x14ac:dyDescent="0.2">
      <c r="A16" s="6" t="s">
        <v>82</v>
      </c>
      <c r="B16" s="76">
        <v>13.3</v>
      </c>
      <c r="C16" s="76">
        <v>11.2</v>
      </c>
      <c r="D16" s="77">
        <v>10</v>
      </c>
      <c r="E16" s="76">
        <v>13.6</v>
      </c>
      <c r="F16" s="76">
        <v>10.4</v>
      </c>
      <c r="G16" s="78">
        <v>12.6</v>
      </c>
      <c r="H16" s="76">
        <v>14.8</v>
      </c>
      <c r="I16" s="76">
        <v>15.5</v>
      </c>
      <c r="J16" s="76">
        <v>18.899999999999999</v>
      </c>
      <c r="K16" s="76">
        <v>16</v>
      </c>
      <c r="L16" s="76">
        <v>15.9</v>
      </c>
      <c r="M16" s="76">
        <v>20.100000000000001</v>
      </c>
      <c r="O16" s="50">
        <f t="shared" ref="O16" si="3">ROUND(AVERAGE(B16:M16),1)</f>
        <v>14.4</v>
      </c>
      <c r="P16" s="23">
        <f>MIN(B16:M16)</f>
        <v>10</v>
      </c>
    </row>
    <row r="18" spans="1:16" x14ac:dyDescent="0.2">
      <c r="A18" t="s">
        <v>20</v>
      </c>
      <c r="B18" t="s">
        <v>35</v>
      </c>
    </row>
    <row r="19" spans="1:16" s="17" customFormat="1" x14ac:dyDescent="0.2">
      <c r="A19" s="14"/>
      <c r="B19" s="14" t="s">
        <v>4</v>
      </c>
      <c r="C19" s="14" t="s">
        <v>5</v>
      </c>
      <c r="D19" s="14" t="s">
        <v>6</v>
      </c>
      <c r="E19" s="14" t="s">
        <v>7</v>
      </c>
      <c r="F19" s="14" t="s">
        <v>8</v>
      </c>
      <c r="G19" s="14" t="s">
        <v>9</v>
      </c>
      <c r="H19" s="14" t="s">
        <v>10</v>
      </c>
      <c r="I19" s="14" t="s">
        <v>11</v>
      </c>
      <c r="J19" s="14" t="s">
        <v>12</v>
      </c>
      <c r="K19" s="14" t="s">
        <v>13</v>
      </c>
      <c r="L19" s="14" t="s">
        <v>14</v>
      </c>
      <c r="M19" s="14" t="s">
        <v>15</v>
      </c>
      <c r="N19"/>
      <c r="O19" s="24" t="s">
        <v>69</v>
      </c>
      <c r="P19" s="24" t="s">
        <v>70</v>
      </c>
    </row>
    <row r="20" spans="1:16" x14ac:dyDescent="0.2">
      <c r="A20" s="6" t="s">
        <v>76</v>
      </c>
      <c r="B20" s="71">
        <v>34</v>
      </c>
      <c r="C20" s="71">
        <v>36</v>
      </c>
      <c r="D20" s="73">
        <v>24</v>
      </c>
      <c r="E20" s="72">
        <v>39</v>
      </c>
      <c r="F20" s="71">
        <v>38</v>
      </c>
      <c r="G20" s="74">
        <v>28</v>
      </c>
      <c r="H20" s="71">
        <v>31</v>
      </c>
      <c r="I20" s="74">
        <v>49</v>
      </c>
      <c r="J20" s="78">
        <v>15</v>
      </c>
      <c r="K20" s="74">
        <v>17</v>
      </c>
      <c r="L20" s="74">
        <v>39</v>
      </c>
      <c r="M20" s="74">
        <v>47</v>
      </c>
      <c r="O20" s="50">
        <f t="shared" ref="O20" si="4">ROUND(AVERAGE(B20:M20),1)</f>
        <v>33.1</v>
      </c>
      <c r="P20" s="49">
        <f>MAX(B20:M20)</f>
        <v>49</v>
      </c>
    </row>
    <row r="21" spans="1:16" x14ac:dyDescent="0.2">
      <c r="A21" s="6" t="s">
        <v>82</v>
      </c>
      <c r="B21" s="71">
        <v>32</v>
      </c>
      <c r="C21" s="71">
        <v>23</v>
      </c>
      <c r="D21" s="73">
        <v>28</v>
      </c>
      <c r="E21" s="73">
        <v>19</v>
      </c>
      <c r="F21" s="73">
        <v>32</v>
      </c>
      <c r="G21" s="73">
        <v>31</v>
      </c>
      <c r="H21" s="73">
        <v>34</v>
      </c>
      <c r="I21" s="73">
        <v>21</v>
      </c>
      <c r="J21" s="73">
        <v>24</v>
      </c>
      <c r="K21" s="73">
        <v>22</v>
      </c>
      <c r="L21" s="73">
        <v>30</v>
      </c>
      <c r="M21" s="71">
        <v>54</v>
      </c>
      <c r="O21" s="50">
        <f t="shared" ref="O21" si="5">ROUND(AVERAGE(B21:M21),1)</f>
        <v>29.2</v>
      </c>
      <c r="P21" s="49">
        <f>MAX(B21:M21)</f>
        <v>54</v>
      </c>
    </row>
    <row r="23" spans="1:16" x14ac:dyDescent="0.2">
      <c r="B23" s="60"/>
      <c r="C23" t="s">
        <v>22</v>
      </c>
    </row>
    <row r="57" spans="1:15" x14ac:dyDescent="0.2">
      <c r="A57" t="s">
        <v>36</v>
      </c>
      <c r="B57" t="s">
        <v>37</v>
      </c>
    </row>
    <row r="58" spans="1:15" s="17" customFormat="1" x14ac:dyDescent="0.2">
      <c r="A58" s="14"/>
      <c r="B58" s="14" t="s">
        <v>4</v>
      </c>
      <c r="C58" s="14" t="s">
        <v>5</v>
      </c>
      <c r="D58" s="14" t="s">
        <v>6</v>
      </c>
      <c r="E58" s="14" t="s">
        <v>7</v>
      </c>
      <c r="F58" s="14" t="s">
        <v>8</v>
      </c>
      <c r="G58" s="14" t="s">
        <v>9</v>
      </c>
      <c r="H58" s="14" t="s">
        <v>10</v>
      </c>
      <c r="I58" s="14" t="s">
        <v>11</v>
      </c>
      <c r="J58" s="14" t="s">
        <v>12</v>
      </c>
      <c r="K58" s="14" t="s">
        <v>13</v>
      </c>
      <c r="L58" s="14" t="s">
        <v>14</v>
      </c>
      <c r="M58" s="14" t="s">
        <v>15</v>
      </c>
      <c r="O58" s="24" t="s">
        <v>69</v>
      </c>
    </row>
    <row r="59" spans="1:15" x14ac:dyDescent="0.2">
      <c r="A59" s="6" t="s">
        <v>76</v>
      </c>
      <c r="B59" s="62">
        <v>1.8</v>
      </c>
      <c r="C59" s="62">
        <v>1.3</v>
      </c>
      <c r="D59" s="62">
        <v>1.4</v>
      </c>
      <c r="E59" s="62">
        <v>1.4</v>
      </c>
      <c r="F59" s="64">
        <v>0.77</v>
      </c>
      <c r="G59" s="65">
        <v>1.7</v>
      </c>
      <c r="H59" s="62">
        <v>2.2000000000000002</v>
      </c>
      <c r="I59" s="65">
        <v>2.5</v>
      </c>
      <c r="J59" s="62">
        <v>3.3</v>
      </c>
      <c r="K59" s="65">
        <v>3.4</v>
      </c>
      <c r="L59" s="65">
        <v>2.8</v>
      </c>
      <c r="M59" s="65">
        <v>2.2999999999999998</v>
      </c>
      <c r="O59" s="26">
        <f>ROUND(AVERAGE(B59:M59),1)</f>
        <v>2.1</v>
      </c>
    </row>
    <row r="60" spans="1:15" x14ac:dyDescent="0.2">
      <c r="A60" s="6" t="s">
        <v>82</v>
      </c>
      <c r="B60" s="62">
        <v>2.1</v>
      </c>
      <c r="C60" s="62">
        <v>1.6</v>
      </c>
      <c r="D60" s="62">
        <v>1.1000000000000001</v>
      </c>
      <c r="E60" s="62">
        <v>1.2</v>
      </c>
      <c r="F60" s="62">
        <v>1.2</v>
      </c>
      <c r="G60" s="65">
        <v>1.9</v>
      </c>
      <c r="H60" s="62">
        <v>2.2000000000000002</v>
      </c>
      <c r="I60" s="65">
        <v>2.7</v>
      </c>
      <c r="J60" s="62">
        <v>2.9</v>
      </c>
      <c r="K60" s="65">
        <v>3</v>
      </c>
      <c r="L60" s="65">
        <v>3.3</v>
      </c>
      <c r="M60" s="9"/>
      <c r="O60" s="26">
        <f>ROUND(AVERAGE(B60:M60),1)</f>
        <v>2.1</v>
      </c>
    </row>
    <row r="62" spans="1:15" x14ac:dyDescent="0.2">
      <c r="A62" t="s">
        <v>38</v>
      </c>
      <c r="B62" t="s">
        <v>39</v>
      </c>
    </row>
    <row r="63" spans="1:15" s="17" customFormat="1" x14ac:dyDescent="0.2">
      <c r="A63" s="14"/>
      <c r="B63" s="14" t="s">
        <v>4</v>
      </c>
      <c r="C63" s="14" t="s">
        <v>5</v>
      </c>
      <c r="D63" s="14" t="s">
        <v>6</v>
      </c>
      <c r="E63" s="14" t="s">
        <v>7</v>
      </c>
      <c r="F63" s="14" t="s">
        <v>8</v>
      </c>
      <c r="G63" s="14" t="s">
        <v>9</v>
      </c>
      <c r="H63" s="14" t="s">
        <v>10</v>
      </c>
      <c r="I63" s="14" t="s">
        <v>11</v>
      </c>
      <c r="J63" s="14" t="s">
        <v>12</v>
      </c>
      <c r="K63" s="14" t="s">
        <v>13</v>
      </c>
      <c r="L63" s="14" t="s">
        <v>14</v>
      </c>
      <c r="M63" s="14" t="s">
        <v>15</v>
      </c>
      <c r="N63"/>
      <c r="O63" s="24" t="s">
        <v>69</v>
      </c>
    </row>
    <row r="64" spans="1:15" x14ac:dyDescent="0.2">
      <c r="A64" s="6" t="s">
        <v>76</v>
      </c>
      <c r="B64" s="61">
        <v>0.14000000000000001</v>
      </c>
      <c r="C64" s="61">
        <v>0.15</v>
      </c>
      <c r="D64" s="59">
        <v>0.13</v>
      </c>
      <c r="E64" s="59">
        <v>0.18</v>
      </c>
      <c r="F64" s="59">
        <v>0.18</v>
      </c>
      <c r="G64" s="66">
        <v>0.13</v>
      </c>
      <c r="H64" s="69">
        <v>0.14000000000000001</v>
      </c>
      <c r="I64" s="67">
        <v>0.24</v>
      </c>
      <c r="J64" s="80">
        <v>9.4E-2</v>
      </c>
      <c r="K64" s="9">
        <v>9.5000000000000001E-2</v>
      </c>
      <c r="L64" s="83">
        <v>0.13</v>
      </c>
      <c r="M64" s="67">
        <v>0.15</v>
      </c>
      <c r="O64" s="52">
        <f>ROUND(AVERAGE(B64:M64),2)</f>
        <v>0.15</v>
      </c>
    </row>
    <row r="65" spans="1:15" x14ac:dyDescent="0.2">
      <c r="A65" s="6" t="s">
        <v>82</v>
      </c>
      <c r="B65" s="61">
        <v>0.14000000000000001</v>
      </c>
      <c r="C65" s="61">
        <v>0.17</v>
      </c>
      <c r="D65" s="59">
        <v>0.15</v>
      </c>
      <c r="E65" s="59">
        <v>0.16</v>
      </c>
      <c r="F65" s="59">
        <v>0.22</v>
      </c>
      <c r="G65" s="66">
        <v>0.27</v>
      </c>
      <c r="H65" s="69">
        <v>0.21</v>
      </c>
      <c r="I65" s="67">
        <v>0.13</v>
      </c>
      <c r="J65" s="67">
        <v>0.11</v>
      </c>
      <c r="K65" s="67">
        <v>0.13</v>
      </c>
      <c r="L65" s="83">
        <v>0.15</v>
      </c>
      <c r="M65" s="9"/>
      <c r="O65" s="52">
        <f>ROUND(AVERAGE(B65:M65),2)</f>
        <v>0.17</v>
      </c>
    </row>
    <row r="66" spans="1:15" x14ac:dyDescent="0.2">
      <c r="H66" s="29"/>
    </row>
    <row r="67" spans="1:15" x14ac:dyDescent="0.2">
      <c r="B67" s="60"/>
      <c r="C67" t="s">
        <v>40</v>
      </c>
    </row>
  </sheetData>
  <phoneticPr fontId="23"/>
  <pageMargins left="0.78680555555555554" right="0.47222222222222221" top="0.90486111111111112" bottom="0.15694444444444444" header="0.43263888888888891" footer="0.15694444444444444"/>
  <pageSetup paperSize="9" scale="103" orientation="portrait" r:id="rId1"/>
  <headerFooter alignWithMargins="0"/>
  <rowBreaks count="1" manualBreakCount="1">
    <brk id="5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"/>
  <sheetViews>
    <sheetView view="pageBreakPreview" zoomScale="110" zoomScaleNormal="100" zoomScaleSheetLayoutView="110" workbookViewId="0">
      <selection activeCell="L21" sqref="L21"/>
    </sheetView>
  </sheetViews>
  <sheetFormatPr defaultColWidth="9" defaultRowHeight="13" x14ac:dyDescent="0.2"/>
  <cols>
    <col min="1" max="1" width="7" customWidth="1"/>
    <col min="2" max="5" width="4.6328125" customWidth="1"/>
    <col min="6" max="6" width="5.36328125" customWidth="1"/>
    <col min="7" max="8" width="4.6328125" customWidth="1"/>
    <col min="9" max="9" width="4.90625" customWidth="1"/>
    <col min="10" max="13" width="4.6328125" customWidth="1"/>
    <col min="14" max="14" width="1.6328125" customWidth="1"/>
    <col min="15" max="16" width="5.6328125" customWidth="1"/>
  </cols>
  <sheetData>
    <row r="1" spans="1:16" ht="22.5" customHeight="1" x14ac:dyDescent="0.2">
      <c r="A1" s="20" t="s">
        <v>41</v>
      </c>
      <c r="E1" t="s">
        <v>42</v>
      </c>
      <c r="K1" s="21" t="s">
        <v>43</v>
      </c>
    </row>
    <row r="2" spans="1:16" x14ac:dyDescent="0.2">
      <c r="A2" t="s">
        <v>2</v>
      </c>
    </row>
    <row r="3" spans="1:16" s="17" customFormat="1" x14ac:dyDescent="0.2">
      <c r="A3" s="14"/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O3" s="24" t="s">
        <v>71</v>
      </c>
      <c r="P3" s="24" t="s">
        <v>70</v>
      </c>
    </row>
    <row r="4" spans="1:16" x14ac:dyDescent="0.2">
      <c r="A4" s="14" t="s">
        <v>76</v>
      </c>
      <c r="B4" s="6"/>
      <c r="C4" s="7">
        <v>8.1999999999999993</v>
      </c>
      <c r="D4" s="9"/>
      <c r="E4" s="6"/>
      <c r="F4" s="6">
        <v>7.8</v>
      </c>
      <c r="G4" s="6"/>
      <c r="H4" s="6"/>
      <c r="I4" s="11">
        <v>8</v>
      </c>
      <c r="J4" s="6"/>
      <c r="K4" s="6"/>
      <c r="L4" s="11">
        <v>8</v>
      </c>
      <c r="M4" s="6"/>
      <c r="O4">
        <f>MIN(B4:M4)</f>
        <v>7.8</v>
      </c>
      <c r="P4" s="22">
        <f>MAX(B4:M4)</f>
        <v>8.1999999999999993</v>
      </c>
    </row>
    <row r="5" spans="1:16" x14ac:dyDescent="0.2">
      <c r="A5" s="14" t="s">
        <v>82</v>
      </c>
      <c r="B5" s="6"/>
      <c r="C5" s="7">
        <v>7.7</v>
      </c>
      <c r="D5" s="9"/>
      <c r="E5" s="6"/>
      <c r="F5" s="6">
        <v>7.9</v>
      </c>
      <c r="G5" s="6"/>
      <c r="H5" s="6"/>
      <c r="I5" s="11">
        <v>8.1999999999999993</v>
      </c>
      <c r="J5" s="6"/>
      <c r="K5" s="6"/>
      <c r="L5" s="11">
        <v>8.1</v>
      </c>
      <c r="M5" s="6"/>
      <c r="O5">
        <f>MIN(B5:M5)</f>
        <v>7.7</v>
      </c>
      <c r="P5" s="22">
        <f>MAX(B5:M5)</f>
        <v>8.1999999999999993</v>
      </c>
    </row>
    <row r="7" spans="1:16" x14ac:dyDescent="0.2">
      <c r="A7" t="s">
        <v>16</v>
      </c>
    </row>
    <row r="8" spans="1:16" s="17" customFormat="1" x14ac:dyDescent="0.2">
      <c r="A8" s="14"/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O8" s="24" t="s">
        <v>69</v>
      </c>
      <c r="P8" s="25">
        <v>0.75</v>
      </c>
    </row>
    <row r="9" spans="1:16" x14ac:dyDescent="0.2">
      <c r="A9" s="14" t="s">
        <v>76</v>
      </c>
      <c r="B9" s="6"/>
      <c r="C9" s="6">
        <v>4.5999999999999996</v>
      </c>
      <c r="D9" s="9"/>
      <c r="E9" s="6"/>
      <c r="F9" s="11">
        <v>1.9</v>
      </c>
      <c r="G9" s="6"/>
      <c r="H9" s="6"/>
      <c r="I9" s="11">
        <v>1.6</v>
      </c>
      <c r="J9" s="7"/>
      <c r="K9" s="6"/>
      <c r="L9" s="7">
        <v>3</v>
      </c>
      <c r="M9" s="6"/>
      <c r="O9" s="26">
        <f t="shared" ref="O9" si="0">ROUND(AVERAGE(B9:M9),1)</f>
        <v>2.8</v>
      </c>
      <c r="P9" s="48">
        <f>SMALL(B9:M9,ROUNDUP(COUNT(B9:M9)*0.75,0))</f>
        <v>3</v>
      </c>
    </row>
    <row r="10" spans="1:16" x14ac:dyDescent="0.2">
      <c r="A10" s="14" t="s">
        <v>82</v>
      </c>
      <c r="B10" s="6"/>
      <c r="C10" s="6">
        <v>2.2000000000000002</v>
      </c>
      <c r="D10" s="9"/>
      <c r="E10" s="6"/>
      <c r="F10" s="11">
        <v>1.9</v>
      </c>
      <c r="G10" s="6"/>
      <c r="H10" s="6"/>
      <c r="I10" s="11">
        <v>0.9</v>
      </c>
      <c r="J10" s="7"/>
      <c r="K10" s="6"/>
      <c r="L10" s="7">
        <v>1.6</v>
      </c>
      <c r="M10" s="6"/>
      <c r="O10" s="26">
        <f t="shared" ref="O10" si="1">ROUND(AVERAGE(B10:M10),1)</f>
        <v>1.7</v>
      </c>
      <c r="P10" s="48">
        <f>SMALL(B10:M10,ROUNDUP(COUNT(B10:M10)*0.75,0))</f>
        <v>1.9</v>
      </c>
    </row>
    <row r="12" spans="1:16" x14ac:dyDescent="0.2">
      <c r="A12" t="s">
        <v>18</v>
      </c>
    </row>
    <row r="13" spans="1:16" s="17" customFormat="1" x14ac:dyDescent="0.2">
      <c r="A13" s="14"/>
      <c r="B13" s="14" t="s">
        <v>4</v>
      </c>
      <c r="C13" s="14" t="s">
        <v>5</v>
      </c>
      <c r="D13" s="14" t="s">
        <v>6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14</v>
      </c>
      <c r="M13" s="14" t="s">
        <v>15</v>
      </c>
      <c r="N13"/>
      <c r="O13" s="24" t="s">
        <v>69</v>
      </c>
    </row>
    <row r="14" spans="1:16" x14ac:dyDescent="0.2">
      <c r="A14" s="14" t="s">
        <v>76</v>
      </c>
      <c r="B14" s="6"/>
      <c r="C14" s="11">
        <v>11</v>
      </c>
      <c r="D14" s="9"/>
      <c r="E14" s="6"/>
      <c r="F14" s="6">
        <v>6.1</v>
      </c>
      <c r="G14" s="6"/>
      <c r="H14" s="6"/>
      <c r="I14" s="6">
        <v>10</v>
      </c>
      <c r="J14" s="6"/>
      <c r="K14" s="6"/>
      <c r="L14" s="6">
        <v>8.1999999999999993</v>
      </c>
      <c r="M14" s="6"/>
      <c r="O14" s="50">
        <f t="shared" ref="O14" si="2">ROUND(AVERAGE(B14:M14),1)</f>
        <v>8.8000000000000007</v>
      </c>
    </row>
    <row r="15" spans="1:16" x14ac:dyDescent="0.2">
      <c r="A15" s="14" t="s">
        <v>82</v>
      </c>
      <c r="B15" s="6"/>
      <c r="C15" s="11">
        <v>8.4</v>
      </c>
      <c r="D15" s="9"/>
      <c r="E15" s="6"/>
      <c r="F15" s="6">
        <v>6.5</v>
      </c>
      <c r="G15" s="6"/>
      <c r="H15" s="6"/>
      <c r="I15" s="6">
        <v>12.8</v>
      </c>
      <c r="J15" s="6"/>
      <c r="K15" s="6"/>
      <c r="L15" s="6">
        <v>11.7</v>
      </c>
      <c r="M15" s="6"/>
      <c r="O15" s="50">
        <f t="shared" ref="O15" si="3">ROUND(AVERAGE(B15:M15),1)</f>
        <v>9.9</v>
      </c>
    </row>
    <row r="17" spans="1:15" x14ac:dyDescent="0.2">
      <c r="A17" t="s">
        <v>20</v>
      </c>
    </row>
    <row r="18" spans="1:15" s="17" customFormat="1" x14ac:dyDescent="0.2">
      <c r="A18" s="14"/>
      <c r="B18" s="14" t="s">
        <v>4</v>
      </c>
      <c r="C18" s="14" t="s">
        <v>5</v>
      </c>
      <c r="D18" s="14" t="s">
        <v>6</v>
      </c>
      <c r="E18" s="14" t="s">
        <v>7</v>
      </c>
      <c r="F18" s="14" t="s">
        <v>8</v>
      </c>
      <c r="G18" s="14" t="s">
        <v>9</v>
      </c>
      <c r="H18" s="14" t="s">
        <v>10</v>
      </c>
      <c r="I18" s="14" t="s">
        <v>11</v>
      </c>
      <c r="J18" s="14" t="s">
        <v>12</v>
      </c>
      <c r="K18" s="14" t="s">
        <v>13</v>
      </c>
      <c r="L18" s="14" t="s">
        <v>14</v>
      </c>
      <c r="M18" s="14" t="s">
        <v>15</v>
      </c>
      <c r="N18"/>
      <c r="O18" s="24" t="s">
        <v>69</v>
      </c>
    </row>
    <row r="19" spans="1:15" x14ac:dyDescent="0.2">
      <c r="A19" s="14" t="s">
        <v>76</v>
      </c>
      <c r="B19" s="6"/>
      <c r="C19" s="6">
        <v>30</v>
      </c>
      <c r="D19" s="9"/>
      <c r="E19" s="6"/>
      <c r="F19" s="6">
        <v>3</v>
      </c>
      <c r="G19" s="6"/>
      <c r="H19" s="6"/>
      <c r="I19" s="6">
        <v>1</v>
      </c>
      <c r="J19" s="10"/>
      <c r="K19" s="6"/>
      <c r="L19" s="6">
        <v>3</v>
      </c>
      <c r="M19" s="6"/>
      <c r="N19" s="18"/>
      <c r="O19" s="50">
        <f>ROUND(AVERAGE(B19:M19),0)</f>
        <v>9</v>
      </c>
    </row>
    <row r="20" spans="1:15" x14ac:dyDescent="0.2">
      <c r="A20" s="14" t="s">
        <v>82</v>
      </c>
      <c r="B20" s="6"/>
      <c r="C20" s="6">
        <v>13</v>
      </c>
      <c r="D20" s="9"/>
      <c r="E20" s="6"/>
      <c r="F20" s="6">
        <v>11</v>
      </c>
      <c r="G20" s="6"/>
      <c r="H20" s="6"/>
      <c r="I20" s="6">
        <v>2</v>
      </c>
      <c r="J20" s="10"/>
      <c r="K20" s="6"/>
      <c r="L20" s="6">
        <v>3</v>
      </c>
      <c r="M20" s="6"/>
      <c r="N20" s="18"/>
      <c r="O20" s="50">
        <f>ROUND(AVERAGE(B20:M20),0)</f>
        <v>7</v>
      </c>
    </row>
  </sheetData>
  <phoneticPr fontId="23"/>
  <pageMargins left="0.86597222222222225" right="0.75" top="1.0229166666666667" bottom="1" header="0.51111111111111107" footer="0.5111111111111110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R43"/>
  <sheetViews>
    <sheetView view="pageBreakPreview" topLeftCell="A25" zoomScaleNormal="100" workbookViewId="0">
      <selection activeCell="I10" sqref="I10"/>
    </sheetView>
  </sheetViews>
  <sheetFormatPr defaultColWidth="9" defaultRowHeight="13" x14ac:dyDescent="0.2"/>
  <cols>
    <col min="1" max="1" width="7.08984375" style="1" customWidth="1"/>
    <col min="2" max="5" width="4.6328125" style="1" customWidth="1"/>
    <col min="6" max="6" width="5" style="1" customWidth="1"/>
    <col min="7" max="13" width="4.6328125" style="1" customWidth="1"/>
    <col min="14" max="14" width="1.6328125" style="1" customWidth="1"/>
    <col min="15" max="16" width="5.08984375" style="15" customWidth="1"/>
    <col min="17" max="226" width="9" style="1" customWidth="1"/>
  </cols>
  <sheetData>
    <row r="1" spans="1:16" s="1" customFormat="1" ht="22.5" customHeight="1" x14ac:dyDescent="0.2">
      <c r="A1" s="4" t="s">
        <v>44</v>
      </c>
      <c r="B1" s="3"/>
      <c r="C1" s="3"/>
      <c r="D1" s="3"/>
      <c r="E1" s="3"/>
      <c r="F1" t="s">
        <v>45</v>
      </c>
      <c r="G1" s="3"/>
      <c r="H1"/>
      <c r="I1" s="3"/>
      <c r="J1" s="3"/>
      <c r="K1" s="3"/>
      <c r="L1" s="3"/>
      <c r="M1" s="3"/>
      <c r="N1" s="3"/>
      <c r="O1" s="15"/>
      <c r="P1" s="15"/>
    </row>
    <row r="2" spans="1:16" s="1" customForma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"/>
      <c r="P2" s="15"/>
    </row>
    <row r="3" spans="1:16" s="2" customFormat="1" x14ac:dyDescent="0.2">
      <c r="A3" s="5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12"/>
      <c r="O3" s="39" t="s">
        <v>71</v>
      </c>
      <c r="P3" s="39" t="s">
        <v>70</v>
      </c>
    </row>
    <row r="4" spans="1:16" s="1" customFormat="1" x14ac:dyDescent="0.2">
      <c r="A4" s="6" t="s">
        <v>77</v>
      </c>
      <c r="B4" s="6"/>
      <c r="C4" s="7">
        <v>9.3000000000000007</v>
      </c>
      <c r="D4" s="8"/>
      <c r="E4" s="7"/>
      <c r="F4" s="19">
        <v>9.1999999999999993</v>
      </c>
      <c r="G4" s="7"/>
      <c r="H4" s="7"/>
      <c r="I4" s="7">
        <v>9.1</v>
      </c>
      <c r="J4" s="7"/>
      <c r="K4" s="7"/>
      <c r="L4" s="7">
        <v>8.6</v>
      </c>
      <c r="M4" s="6"/>
      <c r="N4"/>
      <c r="O4" s="42">
        <f>MIN(B4:M4:N4)</f>
        <v>8.6</v>
      </c>
      <c r="P4" s="40">
        <f>MAX(B4:M4)</f>
        <v>9.3000000000000007</v>
      </c>
    </row>
    <row r="5" spans="1:16" s="1" customFormat="1" x14ac:dyDescent="0.2">
      <c r="A5" s="6" t="s">
        <v>83</v>
      </c>
      <c r="B5" s="6"/>
      <c r="C5" s="7">
        <v>8</v>
      </c>
      <c r="D5" s="8"/>
      <c r="E5" s="7"/>
      <c r="F5" s="19">
        <v>9.1999999999999993</v>
      </c>
      <c r="G5" s="7"/>
      <c r="H5" s="7"/>
      <c r="I5" s="7">
        <v>8.6999999999999993</v>
      </c>
      <c r="J5" s="7"/>
      <c r="K5" s="7"/>
      <c r="L5" s="7">
        <v>8.6</v>
      </c>
      <c r="M5" s="6"/>
      <c r="N5"/>
      <c r="O5" s="42">
        <f>MIN(B5:M5:N5)</f>
        <v>8</v>
      </c>
      <c r="P5" s="40">
        <f>MAX(B5:M5)</f>
        <v>9.1999999999999993</v>
      </c>
    </row>
    <row r="6" spans="1:16" s="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5"/>
      <c r="P6" s="15"/>
    </row>
    <row r="7" spans="1:16" s="1" customFormat="1" x14ac:dyDescent="0.2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5"/>
      <c r="P7" s="15"/>
    </row>
    <row r="8" spans="1:16" s="2" customFormat="1" x14ac:dyDescent="0.2">
      <c r="A8" s="5"/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12"/>
      <c r="O8" s="39" t="s">
        <v>69</v>
      </c>
      <c r="P8" s="41">
        <v>0.75</v>
      </c>
    </row>
    <row r="9" spans="1:16" s="1" customFormat="1" x14ac:dyDescent="0.2">
      <c r="A9" s="6" t="s">
        <v>77</v>
      </c>
      <c r="B9" s="6"/>
      <c r="C9" s="6">
        <v>1.8</v>
      </c>
      <c r="D9" s="9"/>
      <c r="E9" s="6"/>
      <c r="F9" s="11">
        <v>2.1</v>
      </c>
      <c r="G9" s="6"/>
      <c r="H9" s="6"/>
      <c r="I9" s="6">
        <v>3.2</v>
      </c>
      <c r="J9" s="7"/>
      <c r="K9" s="6"/>
      <c r="L9" s="11">
        <v>4.9000000000000004</v>
      </c>
      <c r="M9" s="6"/>
      <c r="N9"/>
      <c r="O9" s="40">
        <f>ROUND(AVERAGE(B9:M9),1)</f>
        <v>3</v>
      </c>
      <c r="P9" s="40">
        <f>SMALL(B9:M9,ROUNDUP(COUNT(B9:M9)*0.75,0))</f>
        <v>3.2</v>
      </c>
    </row>
    <row r="10" spans="1:16" s="1" customFormat="1" x14ac:dyDescent="0.2">
      <c r="A10" s="6" t="s">
        <v>83</v>
      </c>
      <c r="B10" s="6"/>
      <c r="C10" s="6">
        <v>2.6</v>
      </c>
      <c r="D10" s="9"/>
      <c r="E10" s="6"/>
      <c r="F10" s="11">
        <v>1.2</v>
      </c>
      <c r="G10" s="6"/>
      <c r="H10" s="6"/>
      <c r="I10" s="6">
        <v>0.9</v>
      </c>
      <c r="J10" s="7"/>
      <c r="K10" s="6"/>
      <c r="L10" s="11">
        <v>4.9000000000000004</v>
      </c>
      <c r="M10" s="6"/>
      <c r="N10"/>
      <c r="O10" s="40">
        <f>ROUND(AVERAGE(B10:M10),1)</f>
        <v>2.4</v>
      </c>
      <c r="P10" s="40">
        <f>SMALL(B10:M10,ROUNDUP(COUNT(B10:M10)*0.75,0))</f>
        <v>2.6</v>
      </c>
    </row>
    <row r="11" spans="1:16" s="1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5"/>
      <c r="P11" s="15"/>
    </row>
    <row r="12" spans="1:16" s="1" customFormat="1" x14ac:dyDescent="0.2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5"/>
      <c r="P12" s="15"/>
    </row>
    <row r="13" spans="1:16" s="2" customFormat="1" x14ac:dyDescent="0.2">
      <c r="A13" s="5"/>
      <c r="B13" s="5" t="s">
        <v>4</v>
      </c>
      <c r="C13" s="5" t="s">
        <v>5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12"/>
      <c r="O13" s="39" t="s">
        <v>69</v>
      </c>
      <c r="P13" s="39"/>
    </row>
    <row r="14" spans="1:16" s="1" customFormat="1" x14ac:dyDescent="0.2">
      <c r="A14" s="6" t="s">
        <v>77</v>
      </c>
      <c r="B14" s="6"/>
      <c r="C14" s="6">
        <v>19</v>
      </c>
      <c r="D14" s="9"/>
      <c r="E14" s="6"/>
      <c r="F14" s="6">
        <v>18</v>
      </c>
      <c r="G14" s="6"/>
      <c r="H14" s="6"/>
      <c r="I14" s="6">
        <v>17</v>
      </c>
      <c r="J14" s="6"/>
      <c r="K14" s="6"/>
      <c r="L14" s="6">
        <v>20</v>
      </c>
      <c r="M14" s="6"/>
      <c r="N14"/>
      <c r="O14" s="38">
        <f>ROUND(AVERAGE(B14:M14),0)</f>
        <v>19</v>
      </c>
      <c r="P14" s="15"/>
    </row>
    <row r="15" spans="1:16" s="1" customFormat="1" x14ac:dyDescent="0.2">
      <c r="A15" s="6" t="s">
        <v>83</v>
      </c>
      <c r="B15" s="6"/>
      <c r="C15" s="6">
        <v>9.6</v>
      </c>
      <c r="D15" s="9"/>
      <c r="E15" s="6"/>
      <c r="F15" s="6">
        <v>13.5</v>
      </c>
      <c r="G15" s="6"/>
      <c r="H15" s="6"/>
      <c r="I15" s="6">
        <v>20.3</v>
      </c>
      <c r="J15" s="6"/>
      <c r="K15" s="6"/>
      <c r="L15" s="6">
        <v>20</v>
      </c>
      <c r="M15" s="6"/>
      <c r="N15"/>
      <c r="O15" s="38">
        <f>ROUND(AVERAGE(B15:M15),0)</f>
        <v>16</v>
      </c>
      <c r="P15" s="15"/>
    </row>
    <row r="16" spans="1:16" s="1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5"/>
      <c r="P16" s="15"/>
    </row>
    <row r="17" spans="1:16" s="1" customFormat="1" x14ac:dyDescent="0.2">
      <c r="A17" s="3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5"/>
      <c r="P17" s="15"/>
    </row>
    <row r="18" spans="1:16" s="2" customFormat="1" x14ac:dyDescent="0.2">
      <c r="A18" s="5"/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5" t="s">
        <v>13</v>
      </c>
      <c r="L18" s="5" t="s">
        <v>14</v>
      </c>
      <c r="M18" s="5" t="s">
        <v>15</v>
      </c>
      <c r="N18" s="12"/>
      <c r="O18" s="39" t="s">
        <v>69</v>
      </c>
      <c r="P18" s="39"/>
    </row>
    <row r="19" spans="1:16" s="1" customFormat="1" x14ac:dyDescent="0.2">
      <c r="A19" s="6" t="s">
        <v>77</v>
      </c>
      <c r="B19" s="6"/>
      <c r="C19" s="10" t="s">
        <v>78</v>
      </c>
      <c r="D19" s="9"/>
      <c r="E19" s="6"/>
      <c r="F19" s="10" t="s">
        <v>78</v>
      </c>
      <c r="G19" s="6"/>
      <c r="H19" s="6"/>
      <c r="I19" s="6">
        <v>3</v>
      </c>
      <c r="J19" s="10"/>
      <c r="K19" s="6"/>
      <c r="L19" s="6">
        <v>7</v>
      </c>
      <c r="M19" s="6"/>
      <c r="N19"/>
      <c r="O19" s="38">
        <f>ROUND(AVERAGE(B19:M19),0)</f>
        <v>5</v>
      </c>
      <c r="P19" s="15"/>
    </row>
    <row r="20" spans="1:16" s="1" customFormat="1" x14ac:dyDescent="0.2">
      <c r="A20" s="6" t="s">
        <v>83</v>
      </c>
      <c r="B20" s="6"/>
      <c r="C20" s="10">
        <v>9</v>
      </c>
      <c r="D20" s="9"/>
      <c r="E20" s="6"/>
      <c r="F20" s="10">
        <v>1</v>
      </c>
      <c r="G20" s="6"/>
      <c r="H20" s="6"/>
      <c r="I20" s="10" t="s">
        <v>78</v>
      </c>
      <c r="J20" s="10"/>
      <c r="K20" s="6"/>
      <c r="L20" s="6">
        <v>7</v>
      </c>
      <c r="M20" s="6"/>
      <c r="N20"/>
      <c r="O20" s="38">
        <f>ROUND(AVERAGE(B20:M20),0)</f>
        <v>6</v>
      </c>
      <c r="P20" s="15"/>
    </row>
    <row r="21" spans="1:16" s="1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/>
      <c r="P21" s="15"/>
    </row>
    <row r="22" spans="1:16" s="1" customForma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/>
      <c r="P22" s="15"/>
    </row>
    <row r="23" spans="1:16" s="1" customForma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/>
      <c r="P23" s="15"/>
    </row>
    <row r="24" spans="1:16" s="1" customFormat="1" x14ac:dyDescent="0.2">
      <c r="A24" s="4" t="s">
        <v>46</v>
      </c>
      <c r="B24" s="3"/>
      <c r="C24" s="3"/>
      <c r="D24" s="3"/>
      <c r="E24" s="3"/>
      <c r="F24" t="s">
        <v>47</v>
      </c>
      <c r="G24" s="3"/>
      <c r="H24" s="3"/>
      <c r="I24" s="3"/>
      <c r="J24" s="3"/>
      <c r="K24" s="3"/>
      <c r="L24" s="3"/>
      <c r="M24" s="3"/>
      <c r="N24" s="3"/>
      <c r="O24" s="15"/>
      <c r="P24" s="15"/>
    </row>
    <row r="25" spans="1:16" s="1" customFormat="1" x14ac:dyDescent="0.2">
      <c r="A25" s="3" t="s">
        <v>48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/>
      <c r="P25" s="15"/>
    </row>
    <row r="26" spans="1:16" s="1" customFormat="1" x14ac:dyDescent="0.2">
      <c r="A26" s="5"/>
      <c r="B26" s="5" t="s">
        <v>4</v>
      </c>
      <c r="C26" s="5" t="s">
        <v>5</v>
      </c>
      <c r="D26" s="5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I26" s="5" t="s">
        <v>11</v>
      </c>
      <c r="J26" s="5" t="s">
        <v>12</v>
      </c>
      <c r="K26" s="5" t="s">
        <v>13</v>
      </c>
      <c r="L26" s="5" t="s">
        <v>14</v>
      </c>
      <c r="M26" s="5" t="s">
        <v>15</v>
      </c>
      <c r="N26" s="12"/>
      <c r="O26" s="39" t="s">
        <v>71</v>
      </c>
      <c r="P26" s="39" t="s">
        <v>70</v>
      </c>
    </row>
    <row r="27" spans="1:16" s="1" customFormat="1" x14ac:dyDescent="0.2">
      <c r="A27" s="6" t="s">
        <v>77</v>
      </c>
      <c r="B27" s="6"/>
      <c r="C27" s="6">
        <v>7.6</v>
      </c>
      <c r="D27" s="9"/>
      <c r="E27" s="6"/>
      <c r="F27" s="7">
        <v>7.9</v>
      </c>
      <c r="G27" s="6"/>
      <c r="H27" s="6"/>
      <c r="I27" s="7">
        <v>7.6</v>
      </c>
      <c r="J27" s="6"/>
      <c r="K27" s="6"/>
      <c r="L27" s="6">
        <v>7.7</v>
      </c>
      <c r="M27" s="6"/>
      <c r="N27"/>
      <c r="O27" s="15">
        <f>MIN(B27:M27:N27)</f>
        <v>7.6</v>
      </c>
      <c r="P27" s="40">
        <f>MAX(B27:M27)</f>
        <v>7.9</v>
      </c>
    </row>
    <row r="28" spans="1:16" s="1" customFormat="1" x14ac:dyDescent="0.2">
      <c r="A28" s="6" t="s">
        <v>83</v>
      </c>
      <c r="B28" s="6"/>
      <c r="C28" s="6">
        <v>7.6</v>
      </c>
      <c r="D28" s="9"/>
      <c r="E28" s="6"/>
      <c r="F28" s="7">
        <v>7.7</v>
      </c>
      <c r="G28" s="6"/>
      <c r="H28" s="6"/>
      <c r="I28" s="7">
        <v>7.9</v>
      </c>
      <c r="J28" s="6"/>
      <c r="K28" s="6"/>
      <c r="L28" s="6">
        <v>7.7</v>
      </c>
      <c r="M28" s="6"/>
      <c r="N28"/>
      <c r="O28" s="15">
        <f>MIN(B28:M28:N28)</f>
        <v>7.6</v>
      </c>
      <c r="P28" s="40">
        <f>MAX(B28:M28)</f>
        <v>7.9</v>
      </c>
    </row>
    <row r="29" spans="1:16" s="1" customForma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/>
      <c r="P29" s="15"/>
    </row>
    <row r="30" spans="1:16" s="1" customFormat="1" x14ac:dyDescent="0.2">
      <c r="A30" s="3" t="s">
        <v>49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5"/>
      <c r="P30" s="15"/>
    </row>
    <row r="31" spans="1:16" s="1" customFormat="1" x14ac:dyDescent="0.2">
      <c r="A31" s="5"/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5" t="s">
        <v>10</v>
      </c>
      <c r="I31" s="5" t="s">
        <v>11</v>
      </c>
      <c r="J31" s="5" t="s">
        <v>12</v>
      </c>
      <c r="K31" s="5" t="s">
        <v>13</v>
      </c>
      <c r="L31" s="5" t="s">
        <v>14</v>
      </c>
      <c r="M31" s="5" t="s">
        <v>15</v>
      </c>
      <c r="N31" s="12"/>
      <c r="O31" s="39" t="s">
        <v>69</v>
      </c>
      <c r="P31" s="41">
        <v>0.75</v>
      </c>
    </row>
    <row r="32" spans="1:16" s="1" customFormat="1" x14ac:dyDescent="0.2">
      <c r="A32" s="6" t="s">
        <v>77</v>
      </c>
      <c r="B32" s="6"/>
      <c r="C32" s="6">
        <v>2.4</v>
      </c>
      <c r="D32" s="9"/>
      <c r="E32" s="6"/>
      <c r="F32" s="6">
        <v>2.5</v>
      </c>
      <c r="G32" s="6"/>
      <c r="H32" s="6"/>
      <c r="I32" s="10">
        <v>1.6</v>
      </c>
      <c r="J32" s="6"/>
      <c r="K32" s="6"/>
      <c r="L32" s="10">
        <v>2.5</v>
      </c>
      <c r="M32" s="6"/>
      <c r="N32"/>
      <c r="O32" s="40">
        <f>ROUND(AVERAGE(B32:M32),1)</f>
        <v>2.2999999999999998</v>
      </c>
      <c r="P32" s="40">
        <f>SMALL(B32:M32,ROUNDUP(COUNT(B32:M32)*0.75,0))</f>
        <v>2.5</v>
      </c>
    </row>
    <row r="33" spans="1:16" s="1" customFormat="1" x14ac:dyDescent="0.2">
      <c r="A33" s="6" t="s">
        <v>83</v>
      </c>
      <c r="B33" s="6"/>
      <c r="C33" s="6">
        <v>3.1</v>
      </c>
      <c r="D33" s="9"/>
      <c r="E33" s="6"/>
      <c r="F33" s="6">
        <v>1.4</v>
      </c>
      <c r="G33" s="6"/>
      <c r="H33" s="6"/>
      <c r="I33" s="10">
        <v>1.4</v>
      </c>
      <c r="J33" s="6"/>
      <c r="K33" s="6"/>
      <c r="L33" s="10">
        <v>2.5</v>
      </c>
      <c r="M33" s="6"/>
      <c r="N33"/>
      <c r="O33" s="40">
        <f>ROUND(AVERAGE(B33:M33),1)</f>
        <v>2.1</v>
      </c>
      <c r="P33" s="40">
        <f>SMALL(B33:M33,ROUNDUP(COUNT(B33:M33)*0.75,0))</f>
        <v>2.5</v>
      </c>
    </row>
    <row r="34" spans="1:16" s="1" customForma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5"/>
      <c r="P34" s="15"/>
    </row>
    <row r="35" spans="1:16" s="1" customFormat="1" x14ac:dyDescent="0.2">
      <c r="A35" s="3" t="s">
        <v>50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5"/>
      <c r="P35" s="15"/>
    </row>
    <row r="36" spans="1:16" s="1" customFormat="1" x14ac:dyDescent="0.2">
      <c r="A36" s="5"/>
      <c r="B36" s="5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  <c r="K36" s="5" t="s">
        <v>13</v>
      </c>
      <c r="L36" s="5" t="s">
        <v>14</v>
      </c>
      <c r="M36" s="5" t="s">
        <v>15</v>
      </c>
      <c r="N36" s="12"/>
      <c r="O36" s="39" t="s">
        <v>69</v>
      </c>
      <c r="P36" s="39"/>
    </row>
    <row r="37" spans="1:16" s="1" customFormat="1" x14ac:dyDescent="0.2">
      <c r="A37" s="6" t="s">
        <v>77</v>
      </c>
      <c r="B37" s="6"/>
      <c r="C37" s="7">
        <v>8.6</v>
      </c>
      <c r="D37" s="9"/>
      <c r="E37" s="6"/>
      <c r="F37" s="11">
        <v>7.1</v>
      </c>
      <c r="G37" s="6"/>
      <c r="H37" s="6"/>
      <c r="I37" s="7">
        <v>7.8</v>
      </c>
      <c r="J37" s="6"/>
      <c r="K37" s="6"/>
      <c r="L37" s="11">
        <v>8.3000000000000007</v>
      </c>
      <c r="M37" s="6"/>
      <c r="N37"/>
      <c r="O37" s="40">
        <f>ROUND(AVERAGE(B37:M37),1)</f>
        <v>8</v>
      </c>
      <c r="P37" s="15"/>
    </row>
    <row r="38" spans="1:16" s="1" customFormat="1" x14ac:dyDescent="0.2">
      <c r="A38" s="6" t="s">
        <v>83</v>
      </c>
      <c r="B38" s="6"/>
      <c r="C38" s="7">
        <v>6</v>
      </c>
      <c r="D38" s="9"/>
      <c r="E38" s="6"/>
      <c r="F38" s="11">
        <v>7.3</v>
      </c>
      <c r="G38" s="6"/>
      <c r="H38" s="6"/>
      <c r="I38" s="7">
        <v>7.5</v>
      </c>
      <c r="J38" s="6"/>
      <c r="K38" s="6"/>
      <c r="L38" s="11">
        <v>8.3000000000000007</v>
      </c>
      <c r="M38" s="6"/>
      <c r="N38"/>
      <c r="O38" s="40">
        <f>ROUND(AVERAGE(B38:M38),1)</f>
        <v>7.3</v>
      </c>
      <c r="P38" s="15"/>
    </row>
    <row r="39" spans="1:16" s="1" customForma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5"/>
      <c r="P39" s="15"/>
    </row>
    <row r="40" spans="1:16" s="1" customFormat="1" x14ac:dyDescent="0.2">
      <c r="A40" s="3" t="s">
        <v>51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5"/>
      <c r="P40" s="15"/>
    </row>
    <row r="41" spans="1:16" s="1" customFormat="1" x14ac:dyDescent="0.2">
      <c r="A41" s="5"/>
      <c r="B41" s="5" t="s">
        <v>4</v>
      </c>
      <c r="C41" s="5" t="s">
        <v>5</v>
      </c>
      <c r="D41" s="5" t="s">
        <v>6</v>
      </c>
      <c r="E41" s="5" t="s">
        <v>7</v>
      </c>
      <c r="F41" s="5" t="s">
        <v>8</v>
      </c>
      <c r="G41" s="5" t="s">
        <v>9</v>
      </c>
      <c r="H41" s="5" t="s">
        <v>10</v>
      </c>
      <c r="I41" s="5" t="s">
        <v>11</v>
      </c>
      <c r="J41" s="5" t="s">
        <v>12</v>
      </c>
      <c r="K41" s="5" t="s">
        <v>13</v>
      </c>
      <c r="L41" s="5" t="s">
        <v>14</v>
      </c>
      <c r="M41" s="5" t="s">
        <v>15</v>
      </c>
      <c r="N41" s="12"/>
      <c r="O41" s="39" t="s">
        <v>69</v>
      </c>
      <c r="P41" s="39"/>
    </row>
    <row r="42" spans="1:16" s="1" customFormat="1" x14ac:dyDescent="0.2">
      <c r="A42" s="6" t="s">
        <v>77</v>
      </c>
      <c r="B42" s="6"/>
      <c r="C42" s="10">
        <v>3</v>
      </c>
      <c r="D42" s="9"/>
      <c r="E42" s="6"/>
      <c r="F42" s="10">
        <v>2</v>
      </c>
      <c r="G42" s="6"/>
      <c r="H42" s="6"/>
      <c r="I42" s="6">
        <v>6</v>
      </c>
      <c r="J42" s="6"/>
      <c r="K42" s="6"/>
      <c r="L42" s="6">
        <v>3</v>
      </c>
      <c r="M42" s="6"/>
      <c r="N42"/>
      <c r="O42" s="38">
        <f>ROUND(AVERAGE(B42:M42),0)</f>
        <v>4</v>
      </c>
      <c r="P42" s="15"/>
    </row>
    <row r="43" spans="1:16" s="1" customFormat="1" x14ac:dyDescent="0.2">
      <c r="A43" s="6" t="s">
        <v>83</v>
      </c>
      <c r="B43" s="6"/>
      <c r="C43" s="10">
        <v>12</v>
      </c>
      <c r="D43" s="9"/>
      <c r="E43" s="6"/>
      <c r="F43" s="10">
        <v>3</v>
      </c>
      <c r="G43" s="6"/>
      <c r="H43" s="6"/>
      <c r="I43" s="6">
        <v>4</v>
      </c>
      <c r="J43" s="6"/>
      <c r="K43" s="6"/>
      <c r="L43" s="6">
        <v>3</v>
      </c>
      <c r="M43" s="6"/>
      <c r="N43"/>
      <c r="O43" s="38">
        <f>ROUND(AVERAGE(B43:M43),0)</f>
        <v>6</v>
      </c>
      <c r="P43" s="15"/>
    </row>
  </sheetData>
  <phoneticPr fontId="23"/>
  <pageMargins left="0.82638888888888884" right="0.75" top="1.0229166666666667" bottom="1" header="0.51111111111111107" footer="0.51111111111111107"/>
  <pageSetup paperSize="9" scale="11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Q64"/>
  <sheetViews>
    <sheetView view="pageBreakPreview" topLeftCell="A46" zoomScale="115" zoomScaleNormal="100" workbookViewId="0">
      <selection activeCell="I49" sqref="I49"/>
    </sheetView>
  </sheetViews>
  <sheetFormatPr defaultColWidth="9" defaultRowHeight="13" x14ac:dyDescent="0.2"/>
  <cols>
    <col min="1" max="1" width="7.08984375" style="1" customWidth="1"/>
    <col min="2" max="13" width="5.26953125" style="1" customWidth="1"/>
    <col min="14" max="14" width="1.453125" style="1" customWidth="1"/>
    <col min="15" max="15" width="6.36328125" style="43" customWidth="1"/>
    <col min="16" max="16" width="5.36328125" style="15" customWidth="1"/>
    <col min="17" max="225" width="9" style="1" customWidth="1"/>
  </cols>
  <sheetData>
    <row r="1" spans="1:16" s="1" customFormat="1" ht="22.5" customHeight="1" x14ac:dyDescent="0.2">
      <c r="A1" s="4" t="s">
        <v>52</v>
      </c>
      <c r="B1" s="3"/>
      <c r="C1" s="3"/>
      <c r="D1" s="3"/>
      <c r="E1" s="3"/>
      <c r="F1" t="s">
        <v>53</v>
      </c>
      <c r="G1" s="3"/>
      <c r="H1" s="3"/>
      <c r="I1" s="3"/>
      <c r="J1" s="3"/>
      <c r="K1" s="3"/>
      <c r="L1" s="3"/>
      <c r="M1" s="3"/>
      <c r="N1" s="3"/>
      <c r="O1" s="43"/>
      <c r="P1" s="15"/>
    </row>
    <row r="2" spans="1:16" s="1" customFormat="1" x14ac:dyDescent="0.2">
      <c r="A2" s="1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3"/>
      <c r="P2" s="15"/>
    </row>
    <row r="3" spans="1:16" s="2" customFormat="1" x14ac:dyDescent="0.2">
      <c r="A3" s="5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12"/>
      <c r="O3" s="44" t="s">
        <v>71</v>
      </c>
      <c r="P3" s="39" t="s">
        <v>70</v>
      </c>
    </row>
    <row r="4" spans="1:16" s="1" customFormat="1" x14ac:dyDescent="0.2">
      <c r="A4" s="6" t="s">
        <v>77</v>
      </c>
      <c r="B4" s="6"/>
      <c r="C4" s="7">
        <v>8</v>
      </c>
      <c r="D4" s="8"/>
      <c r="E4" s="7"/>
      <c r="F4" s="7">
        <v>8.1</v>
      </c>
      <c r="G4" s="7"/>
      <c r="H4" s="7"/>
      <c r="I4" s="7">
        <v>8</v>
      </c>
      <c r="J4" s="7"/>
      <c r="K4" s="7"/>
      <c r="L4" s="7">
        <v>8</v>
      </c>
      <c r="M4" s="6"/>
      <c r="N4"/>
      <c r="O4" s="43">
        <f>MIN(B4:M4:N4)</f>
        <v>8</v>
      </c>
      <c r="P4" s="40">
        <f>MAX(B4:M4)</f>
        <v>8.1</v>
      </c>
    </row>
    <row r="5" spans="1:16" s="1" customFormat="1" x14ac:dyDescent="0.2">
      <c r="A5" s="6" t="s">
        <v>83</v>
      </c>
      <c r="B5" s="6"/>
      <c r="C5" s="7">
        <v>7.8</v>
      </c>
      <c r="D5" s="8"/>
      <c r="E5" s="7"/>
      <c r="F5" s="7">
        <v>7.9</v>
      </c>
      <c r="G5" s="7"/>
      <c r="H5" s="7"/>
      <c r="I5" s="7">
        <v>8.1</v>
      </c>
      <c r="J5" s="7"/>
      <c r="K5" s="7"/>
      <c r="L5" s="7">
        <v>8</v>
      </c>
      <c r="M5" s="6"/>
      <c r="N5"/>
      <c r="O5" s="43">
        <f>MIN(B5:M5:N5)</f>
        <v>7.8</v>
      </c>
      <c r="P5" s="40">
        <f>MAX(B5:M5)</f>
        <v>8.1</v>
      </c>
    </row>
    <row r="6" spans="1:16" s="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3"/>
      <c r="P6" s="15"/>
    </row>
    <row r="7" spans="1:16" s="1" customFormat="1" x14ac:dyDescent="0.2">
      <c r="A7" s="3" t="s">
        <v>55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3"/>
      <c r="P7" s="15"/>
    </row>
    <row r="8" spans="1:16" s="2" customFormat="1" x14ac:dyDescent="0.2">
      <c r="A8" s="5"/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12"/>
      <c r="O8" s="44" t="s">
        <v>69</v>
      </c>
      <c r="P8" s="41">
        <v>0.75</v>
      </c>
    </row>
    <row r="9" spans="1:16" s="1" customFormat="1" x14ac:dyDescent="0.2">
      <c r="A9" s="6" t="s">
        <v>77</v>
      </c>
      <c r="B9" s="9"/>
      <c r="C9" s="9">
        <v>2.6</v>
      </c>
      <c r="D9" s="9"/>
      <c r="E9" s="9"/>
      <c r="F9" s="9">
        <v>2.7</v>
      </c>
      <c r="G9" s="9"/>
      <c r="H9" s="9"/>
      <c r="I9" s="9">
        <v>2.2000000000000002</v>
      </c>
      <c r="J9" s="8"/>
      <c r="K9" s="9"/>
      <c r="L9" s="31">
        <v>4</v>
      </c>
      <c r="M9" s="9"/>
      <c r="N9"/>
      <c r="O9" s="40">
        <f t="shared" ref="O9" si="0">ROUND(AVERAGE(B9:M9),1)</f>
        <v>2.9</v>
      </c>
      <c r="P9" s="40">
        <f>SMALL(B9:M9,ROUNDUP(COUNT(B9:M9)*0.75,0))</f>
        <v>2.7</v>
      </c>
    </row>
    <row r="10" spans="1:16" s="1" customFormat="1" x14ac:dyDescent="0.2">
      <c r="A10" s="6" t="s">
        <v>83</v>
      </c>
      <c r="B10" s="9"/>
      <c r="C10" s="9">
        <v>2.8</v>
      </c>
      <c r="D10" s="9"/>
      <c r="E10" s="9"/>
      <c r="F10" s="31">
        <v>1.6</v>
      </c>
      <c r="G10" s="9"/>
      <c r="H10" s="9"/>
      <c r="I10" s="9">
        <v>1.9</v>
      </c>
      <c r="J10" s="8"/>
      <c r="K10" s="9"/>
      <c r="L10" s="31">
        <v>4</v>
      </c>
      <c r="M10" s="9"/>
      <c r="N10"/>
      <c r="O10" s="40">
        <f t="shared" ref="O10:O15" si="1">ROUND(AVERAGE(B10:M10),1)</f>
        <v>2.6</v>
      </c>
      <c r="P10" s="40">
        <f>SMALL(B10:M10,ROUNDUP(COUNT(B10:M10)*0.75,0))</f>
        <v>2.8</v>
      </c>
    </row>
    <row r="11" spans="1:16" s="1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3"/>
      <c r="P11" s="15"/>
    </row>
    <row r="12" spans="1:16" s="1" customFormat="1" x14ac:dyDescent="0.2">
      <c r="A12" s="3" t="s">
        <v>56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3"/>
      <c r="P12" s="15"/>
    </row>
    <row r="13" spans="1:16" s="2" customFormat="1" x14ac:dyDescent="0.2">
      <c r="A13" s="5"/>
      <c r="B13" s="5" t="s">
        <v>4</v>
      </c>
      <c r="C13" s="5" t="s">
        <v>5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12"/>
      <c r="O13" s="44" t="s">
        <v>69</v>
      </c>
      <c r="P13" s="39"/>
    </row>
    <row r="14" spans="1:16" s="1" customFormat="1" x14ac:dyDescent="0.2">
      <c r="A14" s="6" t="s">
        <v>77</v>
      </c>
      <c r="B14" s="6"/>
      <c r="C14" s="7">
        <v>9</v>
      </c>
      <c r="D14" s="9"/>
      <c r="E14" s="6"/>
      <c r="F14" s="6">
        <v>8.6</v>
      </c>
      <c r="G14" s="6"/>
      <c r="H14" s="6"/>
      <c r="I14" s="6">
        <v>9.4</v>
      </c>
      <c r="J14" s="6"/>
      <c r="K14" s="6"/>
      <c r="L14" s="6">
        <v>10</v>
      </c>
      <c r="M14" s="6"/>
      <c r="N14"/>
      <c r="O14" s="40">
        <f t="shared" ref="O14" si="2">ROUND(AVERAGE(B14:M14),1)</f>
        <v>9.3000000000000007</v>
      </c>
      <c r="P14" s="15"/>
    </row>
    <row r="15" spans="1:16" s="1" customFormat="1" x14ac:dyDescent="0.2">
      <c r="A15" s="6" t="s">
        <v>83</v>
      </c>
      <c r="B15" s="6"/>
      <c r="C15" s="7">
        <v>8.1999999999999993</v>
      </c>
      <c r="D15" s="9"/>
      <c r="E15" s="6"/>
      <c r="F15" s="11">
        <v>8</v>
      </c>
      <c r="G15" s="6"/>
      <c r="H15" s="6"/>
      <c r="I15" s="6">
        <v>10.4</v>
      </c>
      <c r="J15" s="6"/>
      <c r="K15" s="6"/>
      <c r="L15" s="6">
        <v>10</v>
      </c>
      <c r="M15" s="6"/>
      <c r="N15"/>
      <c r="O15" s="40">
        <f t="shared" si="1"/>
        <v>9.1999999999999993</v>
      </c>
      <c r="P15" s="15"/>
    </row>
    <row r="16" spans="1:16" s="1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3"/>
      <c r="P16" s="15"/>
    </row>
    <row r="17" spans="1:16" s="1" customFormat="1" x14ac:dyDescent="0.2">
      <c r="A17" s="3" t="s">
        <v>57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3"/>
      <c r="P17" s="15"/>
    </row>
    <row r="18" spans="1:16" s="2" customFormat="1" x14ac:dyDescent="0.2">
      <c r="A18" s="5"/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5" t="s">
        <v>13</v>
      </c>
      <c r="L18" s="5" t="s">
        <v>14</v>
      </c>
      <c r="M18" s="5" t="s">
        <v>15</v>
      </c>
      <c r="N18" s="12"/>
      <c r="O18" s="44" t="s">
        <v>69</v>
      </c>
      <c r="P18" s="39"/>
    </row>
    <row r="19" spans="1:16" s="1" customFormat="1" x14ac:dyDescent="0.2">
      <c r="A19" s="6" t="s">
        <v>77</v>
      </c>
      <c r="B19" s="6"/>
      <c r="C19" s="6">
        <v>3</v>
      </c>
      <c r="D19" s="9"/>
      <c r="E19" s="6"/>
      <c r="F19" s="10">
        <v>4</v>
      </c>
      <c r="G19" s="6"/>
      <c r="H19" s="6"/>
      <c r="I19" s="10">
        <v>3</v>
      </c>
      <c r="J19" s="10"/>
      <c r="K19" s="6"/>
      <c r="L19" s="6" t="s">
        <v>78</v>
      </c>
      <c r="M19" s="6"/>
      <c r="N19"/>
      <c r="O19" s="40">
        <f>ROUND(AVERAGE(B19:M19),1)</f>
        <v>3.3</v>
      </c>
      <c r="P19" s="15"/>
    </row>
    <row r="20" spans="1:16" s="1" customFormat="1" x14ac:dyDescent="0.2">
      <c r="A20" s="6" t="s">
        <v>83</v>
      </c>
      <c r="B20" s="6"/>
      <c r="C20" s="6">
        <v>18</v>
      </c>
      <c r="D20" s="9"/>
      <c r="E20" s="6"/>
      <c r="F20" s="10">
        <v>7</v>
      </c>
      <c r="G20" s="6"/>
      <c r="H20" s="6"/>
      <c r="I20" s="10">
        <v>1</v>
      </c>
      <c r="J20" s="10"/>
      <c r="K20" s="6"/>
      <c r="L20" s="6" t="s">
        <v>80</v>
      </c>
      <c r="M20" s="6"/>
      <c r="N20"/>
      <c r="O20" s="40">
        <f>ROUND(AVERAGE(B20:M20),1)</f>
        <v>8.6999999999999993</v>
      </c>
      <c r="P20" s="15"/>
    </row>
    <row r="21" spans="1:16" s="1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3"/>
      <c r="P21" s="15"/>
    </row>
    <row r="22" spans="1:16" s="1" customFormat="1" x14ac:dyDescent="0.2">
      <c r="A22" s="3"/>
      <c r="B22" s="3"/>
      <c r="D22" t="s">
        <v>22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43"/>
      <c r="P22" s="15"/>
    </row>
    <row r="23" spans="1:16" s="1" customForma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3"/>
      <c r="P23" s="15"/>
    </row>
    <row r="24" spans="1:16" s="1" customFormat="1" x14ac:dyDescent="0.2">
      <c r="A24" s="4" t="s">
        <v>58</v>
      </c>
      <c r="B24" s="3"/>
      <c r="C24" s="3"/>
      <c r="D24" s="3"/>
      <c r="E24" s="3"/>
      <c r="F24" t="s">
        <v>59</v>
      </c>
      <c r="G24" s="3"/>
      <c r="H24" s="3"/>
      <c r="I24" s="3"/>
      <c r="J24" s="3"/>
      <c r="K24" s="3"/>
      <c r="L24" s="3"/>
      <c r="M24" s="3"/>
      <c r="N24" s="3"/>
      <c r="O24" s="43"/>
      <c r="P24" s="15"/>
    </row>
    <row r="25" spans="1:16" s="1" customFormat="1" x14ac:dyDescent="0.2">
      <c r="A25" s="3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3"/>
      <c r="P25" s="15"/>
    </row>
    <row r="26" spans="1:16" s="1" customFormat="1" x14ac:dyDescent="0.2">
      <c r="A26" s="5"/>
      <c r="B26" s="5" t="s">
        <v>4</v>
      </c>
      <c r="C26" s="5" t="s">
        <v>5</v>
      </c>
      <c r="D26" s="5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I26" s="5" t="s">
        <v>11</v>
      </c>
      <c r="J26" s="5" t="s">
        <v>12</v>
      </c>
      <c r="K26" s="5" t="s">
        <v>13</v>
      </c>
      <c r="L26" s="5" t="s">
        <v>14</v>
      </c>
      <c r="M26" s="5" t="s">
        <v>15</v>
      </c>
      <c r="N26" s="12"/>
      <c r="O26" s="44" t="s">
        <v>71</v>
      </c>
      <c r="P26" s="39" t="s">
        <v>70</v>
      </c>
    </row>
    <row r="27" spans="1:16" s="1" customFormat="1" x14ac:dyDescent="0.2">
      <c r="A27" s="6" t="s">
        <v>77</v>
      </c>
      <c r="B27" s="6"/>
      <c r="C27" s="6">
        <v>9.1</v>
      </c>
      <c r="D27" s="9"/>
      <c r="E27" s="6"/>
      <c r="F27" s="11">
        <v>9.5</v>
      </c>
      <c r="G27" s="6"/>
      <c r="H27" s="6"/>
      <c r="I27" s="6">
        <v>8.5</v>
      </c>
      <c r="J27" s="6"/>
      <c r="K27" s="6"/>
      <c r="L27" s="7">
        <v>8.8000000000000007</v>
      </c>
      <c r="M27" s="6"/>
      <c r="N27"/>
      <c r="O27" s="43">
        <f>MIN(B27:M27:N27)</f>
        <v>8.5</v>
      </c>
      <c r="P27" s="40">
        <f>MAX(B27:M27)</f>
        <v>9.5</v>
      </c>
    </row>
    <row r="28" spans="1:16" s="1" customFormat="1" x14ac:dyDescent="0.2">
      <c r="A28" s="6" t="s">
        <v>83</v>
      </c>
      <c r="B28" s="6"/>
      <c r="C28" s="6">
        <v>7.9</v>
      </c>
      <c r="D28" s="9"/>
      <c r="E28" s="6"/>
      <c r="F28" s="11">
        <v>9.6</v>
      </c>
      <c r="G28" s="6"/>
      <c r="H28" s="6"/>
      <c r="I28" s="6">
        <v>8.5</v>
      </c>
      <c r="J28" s="6"/>
      <c r="K28" s="6"/>
      <c r="L28" s="7">
        <v>8.8000000000000007</v>
      </c>
      <c r="M28" s="6"/>
      <c r="N28"/>
      <c r="O28" s="43">
        <f>MIN(B28:M28:N28)</f>
        <v>7.9</v>
      </c>
      <c r="P28" s="40">
        <f>MAX(B28:M28)</f>
        <v>9.6</v>
      </c>
    </row>
    <row r="29" spans="1:16" s="1" customForma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3"/>
      <c r="P29" s="15"/>
    </row>
    <row r="30" spans="1:16" s="1" customFormat="1" x14ac:dyDescent="0.2">
      <c r="A30" s="3" t="s">
        <v>16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3"/>
      <c r="P30" s="15"/>
    </row>
    <row r="31" spans="1:16" s="1" customFormat="1" x14ac:dyDescent="0.2">
      <c r="A31" s="5"/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5" t="s">
        <v>10</v>
      </c>
      <c r="I31" s="5" t="s">
        <v>11</v>
      </c>
      <c r="J31" s="5" t="s">
        <v>12</v>
      </c>
      <c r="K31" s="5" t="s">
        <v>13</v>
      </c>
      <c r="L31" s="5" t="s">
        <v>14</v>
      </c>
      <c r="M31" s="5" t="s">
        <v>15</v>
      </c>
      <c r="N31" s="12"/>
      <c r="O31" s="44" t="s">
        <v>69</v>
      </c>
      <c r="P31" s="41">
        <v>0.75</v>
      </c>
    </row>
    <row r="32" spans="1:16" s="1" customFormat="1" x14ac:dyDescent="0.2">
      <c r="A32" s="6" t="s">
        <v>77</v>
      </c>
      <c r="B32" s="6"/>
      <c r="C32" s="7">
        <v>1.6</v>
      </c>
      <c r="D32" s="9"/>
      <c r="E32" s="6"/>
      <c r="F32" s="11">
        <v>1.7</v>
      </c>
      <c r="G32" s="6"/>
      <c r="H32" s="6"/>
      <c r="I32" s="7">
        <v>1.2</v>
      </c>
      <c r="J32" s="6"/>
      <c r="K32" s="6"/>
      <c r="L32" s="6">
        <v>1.6</v>
      </c>
      <c r="M32" s="6"/>
      <c r="N32"/>
      <c r="O32" s="40">
        <f>ROUND(AVERAGE(B32:M32),1)</f>
        <v>1.5</v>
      </c>
      <c r="P32" s="40">
        <f>SMALL(B32:M32,ROUNDUP(COUNT(B32:M32)*0.75,0))</f>
        <v>1.6</v>
      </c>
    </row>
    <row r="33" spans="1:16" s="1" customFormat="1" x14ac:dyDescent="0.2">
      <c r="A33" s="6" t="s">
        <v>83</v>
      </c>
      <c r="B33" s="6"/>
      <c r="C33" s="7">
        <v>1.5</v>
      </c>
      <c r="D33" s="9"/>
      <c r="E33" s="6"/>
      <c r="F33" s="11">
        <v>1.6</v>
      </c>
      <c r="G33" s="6"/>
      <c r="H33" s="6"/>
      <c r="I33" s="7">
        <v>1.3</v>
      </c>
      <c r="J33" s="6"/>
      <c r="K33" s="6"/>
      <c r="L33" s="6">
        <v>1.6</v>
      </c>
      <c r="M33" s="6"/>
      <c r="N33"/>
      <c r="O33" s="40">
        <f>ROUND(AVERAGE(B33:M33),1)</f>
        <v>1.5</v>
      </c>
      <c r="P33" s="40">
        <f>SMALL(B33:M33,ROUNDUP(COUNT(B33:M33)*0.75,0))</f>
        <v>1.6</v>
      </c>
    </row>
    <row r="34" spans="1:16" s="1" customForma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3"/>
      <c r="P34" s="15"/>
    </row>
    <row r="35" spans="1:16" s="1" customFormat="1" x14ac:dyDescent="0.2">
      <c r="A35" s="3" t="s">
        <v>18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3"/>
      <c r="P35" s="15"/>
    </row>
    <row r="36" spans="1:16" s="1" customFormat="1" x14ac:dyDescent="0.2">
      <c r="A36" s="5"/>
      <c r="B36" s="5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  <c r="K36" s="5" t="s">
        <v>13</v>
      </c>
      <c r="L36" s="5" t="s">
        <v>14</v>
      </c>
      <c r="M36" s="5" t="s">
        <v>15</v>
      </c>
      <c r="N36" s="12"/>
      <c r="O36" s="44" t="s">
        <v>69</v>
      </c>
      <c r="P36" s="39"/>
    </row>
    <row r="37" spans="1:16" s="1" customFormat="1" x14ac:dyDescent="0.2">
      <c r="A37" s="6" t="s">
        <v>77</v>
      </c>
      <c r="B37" s="6"/>
      <c r="C37" s="16">
        <v>16</v>
      </c>
      <c r="D37" s="9"/>
      <c r="E37" s="6"/>
      <c r="F37" s="16">
        <v>13</v>
      </c>
      <c r="G37" s="6"/>
      <c r="H37" s="6"/>
      <c r="I37" s="6">
        <v>12</v>
      </c>
      <c r="J37" s="6"/>
      <c r="K37" s="6"/>
      <c r="L37" s="6">
        <v>20</v>
      </c>
      <c r="M37" s="6"/>
      <c r="N37"/>
      <c r="O37" s="38">
        <f t="shared" ref="O37" si="3">ROUND(AVERAGE(B37:M37),0)</f>
        <v>15</v>
      </c>
      <c r="P37" s="15"/>
    </row>
    <row r="38" spans="1:16" s="1" customFormat="1" x14ac:dyDescent="0.2">
      <c r="A38" s="6" t="s">
        <v>83</v>
      </c>
      <c r="B38" s="6"/>
      <c r="C38" s="16">
        <v>9.6999999999999993</v>
      </c>
      <c r="D38" s="9"/>
      <c r="E38" s="6"/>
      <c r="F38" s="16">
        <v>17.100000000000001</v>
      </c>
      <c r="G38" s="6"/>
      <c r="H38" s="6"/>
      <c r="I38" s="6">
        <v>12.5</v>
      </c>
      <c r="J38" s="6"/>
      <c r="K38" s="6"/>
      <c r="L38" s="6">
        <v>20</v>
      </c>
      <c r="M38" s="6"/>
      <c r="N38"/>
      <c r="O38" s="38">
        <f t="shared" ref="O38:O43" si="4">ROUND(AVERAGE(B38:M38),0)</f>
        <v>15</v>
      </c>
      <c r="P38" s="15"/>
    </row>
    <row r="39" spans="1:16" s="1" customForma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3"/>
      <c r="P39" s="15"/>
    </row>
    <row r="40" spans="1:16" s="1" customFormat="1" x14ac:dyDescent="0.2">
      <c r="A40" s="3" t="s">
        <v>20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3"/>
      <c r="P40" s="15"/>
    </row>
    <row r="41" spans="1:16" s="1" customFormat="1" x14ac:dyDescent="0.2">
      <c r="A41" s="5"/>
      <c r="B41" s="5" t="s">
        <v>4</v>
      </c>
      <c r="C41" s="5" t="s">
        <v>5</v>
      </c>
      <c r="D41" s="5" t="s">
        <v>6</v>
      </c>
      <c r="E41" s="5" t="s">
        <v>7</v>
      </c>
      <c r="F41" s="5" t="s">
        <v>8</v>
      </c>
      <c r="G41" s="5" t="s">
        <v>9</v>
      </c>
      <c r="H41" s="5" t="s">
        <v>10</v>
      </c>
      <c r="I41" s="5" t="s">
        <v>11</v>
      </c>
      <c r="J41" s="5" t="s">
        <v>12</v>
      </c>
      <c r="K41" s="5" t="s">
        <v>13</v>
      </c>
      <c r="L41" s="5" t="s">
        <v>14</v>
      </c>
      <c r="M41" s="5" t="s">
        <v>15</v>
      </c>
      <c r="N41" s="12"/>
      <c r="O41" s="44" t="s">
        <v>69</v>
      </c>
      <c r="P41" s="39"/>
    </row>
    <row r="42" spans="1:16" s="1" customFormat="1" x14ac:dyDescent="0.2">
      <c r="A42" s="6" t="s">
        <v>77</v>
      </c>
      <c r="B42" s="6"/>
      <c r="C42" s="6">
        <v>1</v>
      </c>
      <c r="D42" s="9"/>
      <c r="E42" s="6"/>
      <c r="F42" s="10">
        <v>5</v>
      </c>
      <c r="G42" s="6"/>
      <c r="H42" s="6"/>
      <c r="I42" s="10" t="s">
        <v>78</v>
      </c>
      <c r="J42" s="6"/>
      <c r="K42" s="6"/>
      <c r="L42" s="6">
        <v>1</v>
      </c>
      <c r="M42" s="6"/>
      <c r="N42"/>
      <c r="O42" s="38">
        <f t="shared" ref="O42" si="5">ROUND(AVERAGE(B42:M42),0)</f>
        <v>2</v>
      </c>
      <c r="P42" s="15"/>
    </row>
    <row r="43" spans="1:16" s="1" customFormat="1" x14ac:dyDescent="0.2">
      <c r="A43" s="6" t="s">
        <v>83</v>
      </c>
      <c r="B43" s="6"/>
      <c r="C43" s="6">
        <v>2</v>
      </c>
      <c r="D43" s="9"/>
      <c r="E43" s="6"/>
      <c r="F43" s="10" t="s">
        <v>78</v>
      </c>
      <c r="G43" s="6"/>
      <c r="H43" s="6"/>
      <c r="I43" s="10" t="s">
        <v>80</v>
      </c>
      <c r="J43" s="6"/>
      <c r="K43" s="6"/>
      <c r="L43" s="6">
        <v>1</v>
      </c>
      <c r="M43" s="6"/>
      <c r="N43"/>
      <c r="O43" s="38">
        <f t="shared" si="4"/>
        <v>2</v>
      </c>
      <c r="P43" s="15"/>
    </row>
    <row r="44" spans="1:16" s="1" customForma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3"/>
      <c r="P44" s="15"/>
    </row>
    <row r="45" spans="1:16" s="1" customFormat="1" x14ac:dyDescent="0.2">
      <c r="A45" s="4" t="s">
        <v>60</v>
      </c>
      <c r="B45" s="3"/>
      <c r="C45" s="3"/>
      <c r="D45" s="3"/>
      <c r="E45" s="3"/>
      <c r="F45" t="s">
        <v>59</v>
      </c>
      <c r="G45" s="3"/>
      <c r="H45" s="3"/>
      <c r="I45" s="3"/>
      <c r="J45" s="3"/>
      <c r="K45" s="3"/>
      <c r="L45" s="3"/>
      <c r="M45" s="3"/>
      <c r="N45" s="3"/>
      <c r="O45" s="43"/>
      <c r="P45" s="15"/>
    </row>
    <row r="46" spans="1:16" s="1" customFormat="1" x14ac:dyDescent="0.2">
      <c r="A46" s="3" t="s">
        <v>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3"/>
      <c r="P46" s="15"/>
    </row>
    <row r="47" spans="1:16" s="1" customFormat="1" x14ac:dyDescent="0.2">
      <c r="A47" s="5"/>
      <c r="B47" s="5" t="s">
        <v>4</v>
      </c>
      <c r="C47" s="5" t="s">
        <v>5</v>
      </c>
      <c r="D47" s="5" t="s">
        <v>6</v>
      </c>
      <c r="E47" s="5" t="s">
        <v>7</v>
      </c>
      <c r="F47" s="5" t="s">
        <v>8</v>
      </c>
      <c r="G47" s="5" t="s">
        <v>9</v>
      </c>
      <c r="H47" s="5" t="s">
        <v>10</v>
      </c>
      <c r="I47" s="5" t="s">
        <v>11</v>
      </c>
      <c r="J47" s="5" t="s">
        <v>12</v>
      </c>
      <c r="K47" s="5" t="s">
        <v>13</v>
      </c>
      <c r="L47" s="5" t="s">
        <v>14</v>
      </c>
      <c r="M47" s="5" t="s">
        <v>15</v>
      </c>
      <c r="N47" s="12"/>
      <c r="O47" s="44" t="s">
        <v>71</v>
      </c>
      <c r="P47" s="39" t="s">
        <v>70</v>
      </c>
    </row>
    <row r="48" spans="1:16" s="1" customFormat="1" x14ac:dyDescent="0.2">
      <c r="A48" s="6" t="s">
        <v>77</v>
      </c>
      <c r="B48" s="6"/>
      <c r="C48" s="7">
        <v>8</v>
      </c>
      <c r="D48" s="8"/>
      <c r="E48" s="7"/>
      <c r="F48" s="7">
        <v>8.1</v>
      </c>
      <c r="G48" s="7"/>
      <c r="H48" s="7"/>
      <c r="I48" s="7">
        <v>7.9</v>
      </c>
      <c r="J48" s="7"/>
      <c r="K48" s="7"/>
      <c r="L48" s="7">
        <v>8</v>
      </c>
      <c r="M48" s="6"/>
      <c r="N48"/>
      <c r="O48" s="43">
        <f>MIN(B48:M48:N48)</f>
        <v>7.9</v>
      </c>
      <c r="P48" s="40">
        <f>MAX(B48:M48)</f>
        <v>8.1</v>
      </c>
    </row>
    <row r="49" spans="1:16" s="1" customFormat="1" x14ac:dyDescent="0.2">
      <c r="A49" s="6" t="s">
        <v>83</v>
      </c>
      <c r="B49" s="6"/>
      <c r="C49" s="7">
        <v>7.8</v>
      </c>
      <c r="D49" s="8"/>
      <c r="E49" s="7"/>
      <c r="F49" s="7">
        <v>8</v>
      </c>
      <c r="G49" s="7"/>
      <c r="H49" s="7"/>
      <c r="I49" s="7">
        <v>8</v>
      </c>
      <c r="J49" s="7"/>
      <c r="K49" s="7"/>
      <c r="L49" s="7">
        <v>8</v>
      </c>
      <c r="M49" s="6"/>
      <c r="N49"/>
      <c r="O49" s="43">
        <f>MIN(B49:M49:N49)</f>
        <v>7.8</v>
      </c>
      <c r="P49" s="40">
        <f>MAX(B49:M49)</f>
        <v>8</v>
      </c>
    </row>
    <row r="50" spans="1:16" s="1" customForma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43"/>
      <c r="P50" s="15"/>
    </row>
    <row r="51" spans="1:16" s="1" customFormat="1" x14ac:dyDescent="0.2">
      <c r="A51" s="3" t="s">
        <v>16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43"/>
      <c r="P51" s="15"/>
    </row>
    <row r="52" spans="1:16" s="1" customFormat="1" x14ac:dyDescent="0.2">
      <c r="A52" s="5"/>
      <c r="B52" s="5" t="s">
        <v>4</v>
      </c>
      <c r="C52" s="5" t="s">
        <v>5</v>
      </c>
      <c r="D52" s="5" t="s">
        <v>6</v>
      </c>
      <c r="E52" s="5" t="s">
        <v>7</v>
      </c>
      <c r="F52" s="5" t="s">
        <v>8</v>
      </c>
      <c r="G52" s="5" t="s">
        <v>9</v>
      </c>
      <c r="H52" s="5" t="s">
        <v>10</v>
      </c>
      <c r="I52" s="5" t="s">
        <v>11</v>
      </c>
      <c r="J52" s="5" t="s">
        <v>12</v>
      </c>
      <c r="K52" s="5" t="s">
        <v>13</v>
      </c>
      <c r="L52" s="5" t="s">
        <v>14</v>
      </c>
      <c r="M52" s="5" t="s">
        <v>15</v>
      </c>
      <c r="N52" s="12"/>
      <c r="O52" s="44" t="s">
        <v>69</v>
      </c>
      <c r="P52" s="41">
        <v>0.75</v>
      </c>
    </row>
    <row r="53" spans="1:16" s="1" customFormat="1" x14ac:dyDescent="0.2">
      <c r="A53" s="6" t="s">
        <v>77</v>
      </c>
      <c r="B53" s="6"/>
      <c r="C53" s="11">
        <v>2.1</v>
      </c>
      <c r="D53" s="9"/>
      <c r="E53" s="6"/>
      <c r="F53" s="6">
        <v>2.9</v>
      </c>
      <c r="G53" s="6"/>
      <c r="H53" s="6"/>
      <c r="I53" s="7">
        <v>1.7</v>
      </c>
      <c r="J53" s="6"/>
      <c r="K53" s="6"/>
      <c r="L53" s="11">
        <v>3.5</v>
      </c>
      <c r="M53" s="6"/>
      <c r="N53"/>
      <c r="O53" s="40">
        <f t="shared" ref="O53" si="6">ROUND(AVERAGE(B53:M53),1)</f>
        <v>2.6</v>
      </c>
      <c r="P53" s="40">
        <f>SMALL(B53:M53,ROUNDUP(COUNT(B53:M53)*0.75,0))</f>
        <v>2.9</v>
      </c>
    </row>
    <row r="54" spans="1:16" s="1" customFormat="1" x14ac:dyDescent="0.2">
      <c r="A54" s="6" t="s">
        <v>83</v>
      </c>
      <c r="B54" s="6"/>
      <c r="C54" s="11">
        <v>2.6</v>
      </c>
      <c r="D54" s="9"/>
      <c r="E54" s="6"/>
      <c r="F54" s="6">
        <v>1.8</v>
      </c>
      <c r="G54" s="6"/>
      <c r="H54" s="6"/>
      <c r="I54" s="7">
        <v>1.7</v>
      </c>
      <c r="J54" s="6"/>
      <c r="K54" s="6"/>
      <c r="L54" s="11">
        <v>3.5</v>
      </c>
      <c r="M54" s="6"/>
      <c r="N54"/>
      <c r="O54" s="40">
        <f t="shared" ref="O54:O59" si="7">ROUND(AVERAGE(B54:M54),1)</f>
        <v>2.4</v>
      </c>
      <c r="P54" s="40">
        <f>SMALL(B54:M54,ROUNDUP(COUNT(B54:M54)*0.75,0))</f>
        <v>2.6</v>
      </c>
    </row>
    <row r="55" spans="1:16" s="1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3"/>
      <c r="P55" s="15"/>
    </row>
    <row r="56" spans="1:16" s="1" customFormat="1" x14ac:dyDescent="0.2">
      <c r="A56" s="3" t="s">
        <v>18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43"/>
      <c r="P56" s="15"/>
    </row>
    <row r="57" spans="1:16" s="1" customFormat="1" x14ac:dyDescent="0.2">
      <c r="A57" s="5"/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5" t="s">
        <v>10</v>
      </c>
      <c r="I57" s="5" t="s">
        <v>11</v>
      </c>
      <c r="J57" s="5" t="s">
        <v>12</v>
      </c>
      <c r="K57" s="5" t="s">
        <v>13</v>
      </c>
      <c r="L57" s="5" t="s">
        <v>14</v>
      </c>
      <c r="M57" s="5" t="s">
        <v>15</v>
      </c>
      <c r="N57" s="12"/>
      <c r="O57" s="44" t="s">
        <v>69</v>
      </c>
      <c r="P57" s="39"/>
    </row>
    <row r="58" spans="1:16" s="1" customFormat="1" x14ac:dyDescent="0.2">
      <c r="A58" s="6" t="s">
        <v>77</v>
      </c>
      <c r="B58" s="6"/>
      <c r="C58" s="7">
        <v>7.5</v>
      </c>
      <c r="D58" s="9"/>
      <c r="E58" s="6"/>
      <c r="F58" s="6">
        <v>7.9</v>
      </c>
      <c r="G58" s="6"/>
      <c r="H58" s="6"/>
      <c r="I58" s="7">
        <v>8.6</v>
      </c>
      <c r="J58" s="6"/>
      <c r="K58" s="6"/>
      <c r="L58" s="16">
        <v>10</v>
      </c>
      <c r="M58" s="6"/>
      <c r="N58"/>
      <c r="O58" s="40">
        <f t="shared" ref="O58" si="8">ROUND(AVERAGE(B58:M58),1)</f>
        <v>8.5</v>
      </c>
      <c r="P58" s="15"/>
    </row>
    <row r="59" spans="1:16" s="1" customFormat="1" x14ac:dyDescent="0.2">
      <c r="A59" s="6" t="s">
        <v>83</v>
      </c>
      <c r="B59" s="6"/>
      <c r="C59" s="7">
        <v>7.3</v>
      </c>
      <c r="D59" s="9"/>
      <c r="E59" s="6"/>
      <c r="F59" s="6">
        <v>7.9</v>
      </c>
      <c r="G59" s="6"/>
      <c r="H59" s="6"/>
      <c r="I59" s="7">
        <v>9.1999999999999993</v>
      </c>
      <c r="J59" s="6"/>
      <c r="K59" s="6"/>
      <c r="L59" s="16">
        <v>10</v>
      </c>
      <c r="M59" s="6"/>
      <c r="N59"/>
      <c r="O59" s="40">
        <f t="shared" si="7"/>
        <v>8.6</v>
      </c>
      <c r="P59" s="15"/>
    </row>
    <row r="60" spans="1:16" s="1" customForma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43"/>
      <c r="P60" s="15"/>
    </row>
    <row r="61" spans="1:16" s="1" customFormat="1" x14ac:dyDescent="0.2">
      <c r="A61" s="3" t="s">
        <v>20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3"/>
      <c r="P61" s="15"/>
    </row>
    <row r="62" spans="1:16" s="1" customFormat="1" x14ac:dyDescent="0.2">
      <c r="A62" s="5"/>
      <c r="B62" s="5" t="s">
        <v>4</v>
      </c>
      <c r="C62" s="5" t="s">
        <v>5</v>
      </c>
      <c r="D62" s="5" t="s">
        <v>6</v>
      </c>
      <c r="E62" s="5" t="s">
        <v>7</v>
      </c>
      <c r="F62" s="5" t="s">
        <v>8</v>
      </c>
      <c r="G62" s="5" t="s">
        <v>9</v>
      </c>
      <c r="H62" s="5" t="s">
        <v>10</v>
      </c>
      <c r="I62" s="5" t="s">
        <v>11</v>
      </c>
      <c r="J62" s="5" t="s">
        <v>12</v>
      </c>
      <c r="K62" s="5" t="s">
        <v>13</v>
      </c>
      <c r="L62" s="5" t="s">
        <v>14</v>
      </c>
      <c r="M62" s="5" t="s">
        <v>15</v>
      </c>
      <c r="N62" s="12"/>
      <c r="O62" s="44" t="s">
        <v>69</v>
      </c>
      <c r="P62" s="39"/>
    </row>
    <row r="63" spans="1:16" s="1" customFormat="1" x14ac:dyDescent="0.2">
      <c r="A63" s="6" t="s">
        <v>77</v>
      </c>
      <c r="B63" s="6"/>
      <c r="C63" s="10">
        <v>2</v>
      </c>
      <c r="D63" s="9"/>
      <c r="E63" s="6"/>
      <c r="F63" s="10">
        <v>9</v>
      </c>
      <c r="G63" s="6"/>
      <c r="H63" s="6"/>
      <c r="I63" s="6">
        <v>1</v>
      </c>
      <c r="J63" s="6"/>
      <c r="K63" s="6"/>
      <c r="L63" s="6" t="s">
        <v>78</v>
      </c>
      <c r="M63" s="6"/>
      <c r="N63"/>
      <c r="O63" s="38">
        <f>ROUND(AVERAGE(B63:M63),0)</f>
        <v>4</v>
      </c>
      <c r="P63" s="15"/>
    </row>
    <row r="64" spans="1:16" s="1" customFormat="1" x14ac:dyDescent="0.2">
      <c r="A64" s="6" t="s">
        <v>83</v>
      </c>
      <c r="B64" s="6"/>
      <c r="C64" s="10">
        <v>7</v>
      </c>
      <c r="D64" s="9"/>
      <c r="E64" s="6"/>
      <c r="F64" s="10">
        <v>3</v>
      </c>
      <c r="G64" s="6"/>
      <c r="H64" s="6"/>
      <c r="I64" s="6">
        <v>2</v>
      </c>
      <c r="J64" s="6"/>
      <c r="K64" s="6"/>
      <c r="L64" s="6" t="s">
        <v>80</v>
      </c>
      <c r="M64" s="6"/>
      <c r="N64"/>
      <c r="O64" s="38">
        <f>ROUND(AVERAGE(B64:M64),0)</f>
        <v>4</v>
      </c>
      <c r="P64" s="15"/>
    </row>
  </sheetData>
  <phoneticPr fontId="23"/>
  <pageMargins left="0.75" right="0.75" top="0.47222222222222221" bottom="0.27500000000000002" header="0.51111111111111107" footer="0.19652777777777777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S44"/>
  <sheetViews>
    <sheetView view="pageBreakPreview" zoomScaleNormal="100" workbookViewId="0">
      <selection activeCell="I10" sqref="I10"/>
    </sheetView>
  </sheetViews>
  <sheetFormatPr defaultColWidth="9" defaultRowHeight="13" x14ac:dyDescent="0.2"/>
  <cols>
    <col min="1" max="1" width="7.6328125" style="1" customWidth="1"/>
    <col min="2" max="13" width="4.6328125" style="1" customWidth="1"/>
    <col min="14" max="14" width="1.6328125" style="3" customWidth="1"/>
    <col min="15" max="15" width="6.36328125" style="43" customWidth="1"/>
    <col min="16" max="16" width="4.90625" style="43" customWidth="1"/>
    <col min="17" max="227" width="9" style="1" customWidth="1"/>
  </cols>
  <sheetData>
    <row r="1" spans="1:16" s="1" customFormat="1" ht="21" customHeight="1" x14ac:dyDescent="0.2">
      <c r="A1" s="4" t="s">
        <v>61</v>
      </c>
      <c r="B1" s="3"/>
      <c r="C1" s="3"/>
      <c r="D1" s="3"/>
      <c r="E1" s="3"/>
      <c r="F1" t="s">
        <v>62</v>
      </c>
      <c r="G1" s="3"/>
      <c r="H1" s="3"/>
      <c r="I1" s="3"/>
      <c r="J1" s="3"/>
      <c r="K1" s="3"/>
      <c r="L1" s="3"/>
      <c r="M1" s="3"/>
      <c r="N1" s="3"/>
      <c r="O1" s="43"/>
      <c r="P1" s="43"/>
    </row>
    <row r="2" spans="1:16" s="1" customForma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3"/>
      <c r="P2" s="43"/>
    </row>
    <row r="3" spans="1:16" s="2" customFormat="1" x14ac:dyDescent="0.2">
      <c r="A3" s="5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12"/>
      <c r="O3" s="44" t="s">
        <v>71</v>
      </c>
      <c r="P3" s="44" t="s">
        <v>70</v>
      </c>
    </row>
    <row r="4" spans="1:16" s="1" customFormat="1" x14ac:dyDescent="0.2">
      <c r="A4" s="6" t="s">
        <v>77</v>
      </c>
      <c r="B4" s="6"/>
      <c r="C4" s="7">
        <v>7.4</v>
      </c>
      <c r="D4" s="8"/>
      <c r="E4" s="7"/>
      <c r="F4" s="7">
        <v>7.5</v>
      </c>
      <c r="G4" s="7"/>
      <c r="H4" s="7"/>
      <c r="I4" s="7">
        <v>7.8</v>
      </c>
      <c r="J4" s="7"/>
      <c r="K4" s="7"/>
      <c r="L4" s="7">
        <v>8</v>
      </c>
      <c r="M4" s="6"/>
      <c r="N4" s="3"/>
      <c r="O4" s="43">
        <f>MIN(B4:M4:N4)</f>
        <v>7.4</v>
      </c>
      <c r="P4" s="45">
        <f>MAX(B4:M4)</f>
        <v>8</v>
      </c>
    </row>
    <row r="5" spans="1:16" s="1" customFormat="1" x14ac:dyDescent="0.2">
      <c r="A5" s="6" t="s">
        <v>83</v>
      </c>
      <c r="B5" s="6"/>
      <c r="C5" s="7">
        <v>7.8</v>
      </c>
      <c r="D5" s="8"/>
      <c r="E5" s="7"/>
      <c r="F5" s="7">
        <v>7.7</v>
      </c>
      <c r="G5" s="7"/>
      <c r="H5" s="7"/>
      <c r="I5" s="7">
        <v>7.9</v>
      </c>
      <c r="J5" s="7"/>
      <c r="K5" s="7"/>
      <c r="L5" s="7">
        <v>8</v>
      </c>
      <c r="M5" s="6"/>
      <c r="N5" s="3"/>
      <c r="O5" s="43">
        <f>MIN(B5:M5:N5)</f>
        <v>7.7</v>
      </c>
      <c r="P5" s="45">
        <f>MAX(B5:M5)</f>
        <v>8</v>
      </c>
    </row>
    <row r="6" spans="1:16" s="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3"/>
      <c r="P6" s="43"/>
    </row>
    <row r="7" spans="1:16" s="1" customFormat="1" x14ac:dyDescent="0.2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3"/>
      <c r="P7" s="43"/>
    </row>
    <row r="8" spans="1:16" s="2" customFormat="1" x14ac:dyDescent="0.2">
      <c r="A8" s="5"/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12"/>
      <c r="O8" s="44" t="s">
        <v>69</v>
      </c>
      <c r="P8" s="46">
        <v>0.75</v>
      </c>
    </row>
    <row r="9" spans="1:16" s="1" customFormat="1" x14ac:dyDescent="0.2">
      <c r="A9" s="6" t="s">
        <v>77</v>
      </c>
      <c r="B9" s="6"/>
      <c r="C9" s="6">
        <v>69</v>
      </c>
      <c r="D9" s="9"/>
      <c r="E9" s="6"/>
      <c r="F9" s="6">
        <v>11</v>
      </c>
      <c r="G9" s="6"/>
      <c r="H9" s="6"/>
      <c r="I9" s="6">
        <v>4.0999999999999996</v>
      </c>
      <c r="J9" s="7"/>
      <c r="K9" s="6"/>
      <c r="L9" s="6">
        <v>2.4</v>
      </c>
      <c r="M9" s="6"/>
      <c r="N9" s="3"/>
      <c r="O9" s="40">
        <f t="shared" ref="O9" si="0">ROUND(AVERAGE(B9:M9),1)</f>
        <v>21.6</v>
      </c>
      <c r="P9" s="47">
        <f>SMALL(B9:M9,ROUNDUP(COUNT(B9:M9)*0.75,0))</f>
        <v>11</v>
      </c>
    </row>
    <row r="10" spans="1:16" s="1" customFormat="1" x14ac:dyDescent="0.2">
      <c r="A10" s="6" t="s">
        <v>83</v>
      </c>
      <c r="B10" s="6"/>
      <c r="C10" s="6">
        <v>2.5</v>
      </c>
      <c r="D10" s="9"/>
      <c r="E10" s="6"/>
      <c r="F10" s="6">
        <v>2.5</v>
      </c>
      <c r="G10" s="6"/>
      <c r="H10" s="6"/>
      <c r="I10" s="6">
        <v>14</v>
      </c>
      <c r="J10" s="7"/>
      <c r="K10" s="6"/>
      <c r="L10" s="6">
        <v>2.4</v>
      </c>
      <c r="M10" s="6"/>
      <c r="N10" s="3"/>
      <c r="O10" s="40">
        <f t="shared" ref="O10:O15" si="1">ROUND(AVERAGE(B10:M10),1)</f>
        <v>5.4</v>
      </c>
      <c r="P10" s="47">
        <f>SMALL(B10:M10,ROUNDUP(COUNT(B10:M10)*0.75,0))</f>
        <v>2.5</v>
      </c>
    </row>
    <row r="11" spans="1:16" s="1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3"/>
      <c r="P11" s="43"/>
    </row>
    <row r="12" spans="1:16" s="1" customFormat="1" x14ac:dyDescent="0.2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3"/>
      <c r="P12" s="43"/>
    </row>
    <row r="13" spans="1:16" s="2" customFormat="1" x14ac:dyDescent="0.2">
      <c r="A13" s="5"/>
      <c r="B13" s="5" t="s">
        <v>4</v>
      </c>
      <c r="C13" s="5" t="s">
        <v>5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12"/>
      <c r="O13" s="44" t="s">
        <v>69</v>
      </c>
      <c r="P13" s="44"/>
    </row>
    <row r="14" spans="1:16" s="1" customFormat="1" x14ac:dyDescent="0.2">
      <c r="A14" s="6" t="s">
        <v>77</v>
      </c>
      <c r="B14" s="6"/>
      <c r="C14" s="6">
        <v>6.9</v>
      </c>
      <c r="D14" s="9"/>
      <c r="E14" s="6"/>
      <c r="F14" s="6">
        <v>5.5</v>
      </c>
      <c r="G14" s="6"/>
      <c r="H14" s="6"/>
      <c r="I14" s="6">
        <v>6.1</v>
      </c>
      <c r="J14" s="6"/>
      <c r="K14" s="6"/>
      <c r="L14" s="7">
        <v>7.6</v>
      </c>
      <c r="M14" s="6"/>
      <c r="N14" s="3"/>
      <c r="O14" s="40">
        <f t="shared" ref="O14" si="2">ROUND(AVERAGE(B14:M14),1)</f>
        <v>6.5</v>
      </c>
      <c r="P14" s="43"/>
    </row>
    <row r="15" spans="1:16" s="1" customFormat="1" x14ac:dyDescent="0.2">
      <c r="A15" s="6" t="s">
        <v>83</v>
      </c>
      <c r="B15" s="6"/>
      <c r="C15" s="6">
        <v>8.3000000000000007</v>
      </c>
      <c r="D15" s="9"/>
      <c r="E15" s="6"/>
      <c r="F15" s="6">
        <v>6.1</v>
      </c>
      <c r="G15" s="6"/>
      <c r="H15" s="6"/>
      <c r="I15" s="6">
        <v>7.1</v>
      </c>
      <c r="J15" s="6"/>
      <c r="K15" s="6"/>
      <c r="L15" s="7">
        <v>7.6</v>
      </c>
      <c r="M15" s="6"/>
      <c r="N15" s="3"/>
      <c r="O15" s="40">
        <f t="shared" si="1"/>
        <v>7.3</v>
      </c>
      <c r="P15" s="43"/>
    </row>
    <row r="16" spans="1:16" s="1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3"/>
      <c r="P16" s="43"/>
    </row>
    <row r="17" spans="1:16" s="1" customFormat="1" x14ac:dyDescent="0.2">
      <c r="A17" s="3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3"/>
      <c r="P17" s="43"/>
    </row>
    <row r="18" spans="1:16" s="2" customFormat="1" x14ac:dyDescent="0.2">
      <c r="A18" s="5"/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5" t="s">
        <v>13</v>
      </c>
      <c r="L18" s="5" t="s">
        <v>14</v>
      </c>
      <c r="M18" s="5" t="s">
        <v>15</v>
      </c>
      <c r="N18" s="12"/>
      <c r="O18" s="44" t="s">
        <v>69</v>
      </c>
      <c r="P18" s="44"/>
    </row>
    <row r="19" spans="1:16" s="1" customFormat="1" x14ac:dyDescent="0.2">
      <c r="A19" s="6" t="s">
        <v>77</v>
      </c>
      <c r="B19" s="6"/>
      <c r="C19" s="10">
        <v>15</v>
      </c>
      <c r="D19" s="9"/>
      <c r="E19" s="6"/>
      <c r="F19" s="10">
        <v>7</v>
      </c>
      <c r="G19" s="6"/>
      <c r="H19" s="6"/>
      <c r="I19" s="6">
        <v>2</v>
      </c>
      <c r="J19" s="10"/>
      <c r="K19" s="6"/>
      <c r="L19" s="6" t="s">
        <v>78</v>
      </c>
      <c r="M19" s="6"/>
      <c r="N19" s="3"/>
      <c r="O19" s="38">
        <f>ROUND(AVERAGE(B19:M19),0)</f>
        <v>8</v>
      </c>
      <c r="P19" s="43"/>
    </row>
    <row r="20" spans="1:16" s="1" customFormat="1" x14ac:dyDescent="0.2">
      <c r="A20" s="6" t="s">
        <v>83</v>
      </c>
      <c r="B20" s="6"/>
      <c r="C20" s="10">
        <v>4</v>
      </c>
      <c r="D20" s="9"/>
      <c r="E20" s="6"/>
      <c r="F20" s="10">
        <v>2</v>
      </c>
      <c r="G20" s="6"/>
      <c r="H20" s="6"/>
      <c r="I20" s="6">
        <v>10</v>
      </c>
      <c r="J20" s="10"/>
      <c r="K20" s="6"/>
      <c r="L20" s="6" t="s">
        <v>80</v>
      </c>
      <c r="M20" s="6"/>
      <c r="N20" s="3"/>
      <c r="O20" s="38">
        <f>ROUND(AVERAGE(B20:M20),0)</f>
        <v>5</v>
      </c>
      <c r="P20" s="43"/>
    </row>
    <row r="21" spans="1:16" s="1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3"/>
      <c r="P21" s="43"/>
    </row>
    <row r="22" spans="1:16" s="1" customForma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3"/>
      <c r="P22" s="43"/>
    </row>
    <row r="23" spans="1:16" s="1" customFormat="1" ht="22" customHeight="1" x14ac:dyDescent="0.2">
      <c r="A23" s="4" t="s">
        <v>63</v>
      </c>
      <c r="B23" s="3"/>
      <c r="C23" s="3"/>
      <c r="D23" s="3"/>
      <c r="E23" s="3"/>
      <c r="F23" t="s">
        <v>64</v>
      </c>
      <c r="G23" s="3"/>
      <c r="H23" s="3"/>
      <c r="I23" s="3"/>
      <c r="J23" s="3"/>
      <c r="K23" s="3"/>
      <c r="L23" s="3"/>
      <c r="M23" s="3"/>
      <c r="N23" s="3"/>
      <c r="O23" s="43"/>
      <c r="P23" s="43"/>
    </row>
    <row r="24" spans="1:16" s="1" customFormat="1" x14ac:dyDescent="0.2">
      <c r="A24" s="3" t="s">
        <v>2</v>
      </c>
      <c r="B24" s="3" t="s">
        <v>65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3"/>
      <c r="P24" s="43"/>
    </row>
    <row r="25" spans="1:16" s="1" customFormat="1" x14ac:dyDescent="0.2">
      <c r="A25" s="5"/>
      <c r="B25" s="5" t="s">
        <v>4</v>
      </c>
      <c r="C25" s="5" t="s">
        <v>5</v>
      </c>
      <c r="D25" s="5" t="s">
        <v>6</v>
      </c>
      <c r="E25" s="5" t="s">
        <v>7</v>
      </c>
      <c r="F25" s="5" t="s">
        <v>8</v>
      </c>
      <c r="G25" s="5" t="s">
        <v>9</v>
      </c>
      <c r="H25" s="5" t="s">
        <v>10</v>
      </c>
      <c r="I25" s="5" t="s">
        <v>11</v>
      </c>
      <c r="J25" s="5" t="s">
        <v>12</v>
      </c>
      <c r="K25" s="5" t="s">
        <v>13</v>
      </c>
      <c r="L25" s="5" t="s">
        <v>14</v>
      </c>
      <c r="M25" s="5" t="s">
        <v>15</v>
      </c>
      <c r="N25" s="3"/>
      <c r="O25" s="44" t="s">
        <v>71</v>
      </c>
      <c r="P25" s="44" t="s">
        <v>70</v>
      </c>
    </row>
    <row r="26" spans="1:16" s="1" customFormat="1" x14ac:dyDescent="0.2">
      <c r="A26" s="6" t="s">
        <v>77</v>
      </c>
      <c r="B26" s="6"/>
      <c r="C26" s="6">
        <v>7.9</v>
      </c>
      <c r="D26" s="9"/>
      <c r="E26" s="6"/>
      <c r="F26" s="7">
        <v>8</v>
      </c>
      <c r="G26" s="6"/>
      <c r="H26" s="6"/>
      <c r="I26" s="7">
        <v>7.9</v>
      </c>
      <c r="J26" s="6"/>
      <c r="K26" s="6"/>
      <c r="L26" s="11">
        <v>8</v>
      </c>
      <c r="M26" s="6"/>
      <c r="N26" s="3"/>
      <c r="O26" s="43">
        <f>MIN(B26:M26:N26)</f>
        <v>7.9</v>
      </c>
      <c r="P26" s="45">
        <f>MAX(B26:M26)</f>
        <v>8</v>
      </c>
    </row>
    <row r="27" spans="1:16" s="1" customFormat="1" x14ac:dyDescent="0.2">
      <c r="A27" s="6" t="s">
        <v>83</v>
      </c>
      <c r="B27" s="6"/>
      <c r="C27" s="6">
        <v>8</v>
      </c>
      <c r="D27" s="9"/>
      <c r="E27" s="6"/>
      <c r="F27" s="7">
        <v>8.1</v>
      </c>
      <c r="G27" s="6"/>
      <c r="H27" s="6"/>
      <c r="I27" s="7">
        <v>8</v>
      </c>
      <c r="J27" s="6"/>
      <c r="K27" s="6"/>
      <c r="L27" s="11">
        <v>8</v>
      </c>
      <c r="M27" s="6"/>
      <c r="N27" s="3"/>
      <c r="O27" s="43">
        <f>MIN(B27:M27:N27)</f>
        <v>8</v>
      </c>
      <c r="P27" s="45">
        <f>MAX(B27:M27)</f>
        <v>8.1</v>
      </c>
    </row>
    <row r="28" spans="1:16" s="1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3"/>
      <c r="P28" s="43"/>
    </row>
    <row r="29" spans="1:16" s="1" customFormat="1" x14ac:dyDescent="0.2">
      <c r="A29" s="3" t="s">
        <v>16</v>
      </c>
      <c r="B29" s="3" t="s">
        <v>66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3"/>
      <c r="P29" s="43"/>
    </row>
    <row r="30" spans="1:16" s="1" customFormat="1" x14ac:dyDescent="0.2">
      <c r="A30" s="5"/>
      <c r="B30" s="5" t="s">
        <v>4</v>
      </c>
      <c r="C30" s="5" t="s">
        <v>5</v>
      </c>
      <c r="D30" s="5" t="s">
        <v>6</v>
      </c>
      <c r="E30" s="5" t="s">
        <v>7</v>
      </c>
      <c r="F30" s="5" t="s">
        <v>8</v>
      </c>
      <c r="G30" s="5" t="s">
        <v>9</v>
      </c>
      <c r="H30" s="5" t="s">
        <v>10</v>
      </c>
      <c r="I30" s="5" t="s">
        <v>11</v>
      </c>
      <c r="J30" s="5" t="s">
        <v>12</v>
      </c>
      <c r="K30" s="5" t="s">
        <v>13</v>
      </c>
      <c r="L30" s="5" t="s">
        <v>14</v>
      </c>
      <c r="M30" s="5" t="s">
        <v>15</v>
      </c>
      <c r="N30" s="3"/>
      <c r="O30" s="44" t="s">
        <v>69</v>
      </c>
      <c r="P30" s="46">
        <v>0.75</v>
      </c>
    </row>
    <row r="31" spans="1:16" s="1" customFormat="1" x14ac:dyDescent="0.2">
      <c r="A31" s="6" t="s">
        <v>77</v>
      </c>
      <c r="B31" s="9"/>
      <c r="C31" s="9" t="s">
        <v>75</v>
      </c>
      <c r="D31" s="9"/>
      <c r="E31" s="9"/>
      <c r="F31" s="63">
        <v>1</v>
      </c>
      <c r="G31" s="9"/>
      <c r="H31" s="9"/>
      <c r="I31" s="31">
        <v>1.1000000000000001</v>
      </c>
      <c r="J31" s="9"/>
      <c r="K31" s="9"/>
      <c r="L31" s="9" t="s">
        <v>72</v>
      </c>
      <c r="M31" s="9"/>
      <c r="N31" s="3"/>
      <c r="O31" s="53" t="s">
        <v>72</v>
      </c>
      <c r="P31" s="53" t="s">
        <v>72</v>
      </c>
    </row>
    <row r="32" spans="1:16" s="1" customFormat="1" x14ac:dyDescent="0.2">
      <c r="A32" s="6" t="s">
        <v>83</v>
      </c>
      <c r="B32" s="9"/>
      <c r="C32" s="9">
        <v>0.6</v>
      </c>
      <c r="D32" s="9"/>
      <c r="E32" s="9"/>
      <c r="F32" s="63">
        <v>1.1000000000000001</v>
      </c>
      <c r="G32" s="9"/>
      <c r="H32" s="9"/>
      <c r="I32" s="9" t="s">
        <v>72</v>
      </c>
      <c r="J32" s="9"/>
      <c r="K32" s="9"/>
      <c r="L32" s="9" t="s">
        <v>81</v>
      </c>
      <c r="M32" s="9"/>
      <c r="N32" s="3"/>
      <c r="O32" s="53" t="s">
        <v>73</v>
      </c>
      <c r="P32" s="53" t="s">
        <v>73</v>
      </c>
    </row>
    <row r="33" spans="1:16" s="1" customForma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3"/>
      <c r="P33" s="43"/>
    </row>
    <row r="34" spans="1:16" s="1" customFormat="1" x14ac:dyDescent="0.2">
      <c r="A34" s="3" t="s">
        <v>18</v>
      </c>
      <c r="B34" s="3" t="s">
        <v>67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3"/>
      <c r="P34" s="43"/>
    </row>
    <row r="35" spans="1:16" s="1" customFormat="1" x14ac:dyDescent="0.2">
      <c r="A35" s="5"/>
      <c r="B35" s="5" t="s">
        <v>4</v>
      </c>
      <c r="C35" s="5" t="s">
        <v>5</v>
      </c>
      <c r="D35" s="5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  <c r="K35" s="5" t="s">
        <v>13</v>
      </c>
      <c r="L35" s="5" t="s">
        <v>14</v>
      </c>
      <c r="M35" s="5" t="s">
        <v>15</v>
      </c>
      <c r="N35" s="3"/>
      <c r="O35" s="44" t="s">
        <v>69</v>
      </c>
      <c r="P35" s="44"/>
    </row>
    <row r="36" spans="1:16" s="1" customFormat="1" x14ac:dyDescent="0.2">
      <c r="A36" s="6" t="s">
        <v>77</v>
      </c>
      <c r="B36" s="6"/>
      <c r="C36" s="7">
        <v>8.9</v>
      </c>
      <c r="D36" s="9"/>
      <c r="E36" s="6"/>
      <c r="F36" s="6">
        <v>8.1999999999999993</v>
      </c>
      <c r="G36" s="6"/>
      <c r="H36" s="6"/>
      <c r="I36" s="6">
        <v>9.1999999999999993</v>
      </c>
      <c r="J36" s="6"/>
      <c r="K36" s="6"/>
      <c r="L36" s="6">
        <v>9.8000000000000007</v>
      </c>
      <c r="M36" s="6"/>
      <c r="N36" s="3"/>
      <c r="O36" s="40">
        <f t="shared" ref="O36" si="3">ROUND(AVERAGE(B36:M36),1)</f>
        <v>9</v>
      </c>
      <c r="P36" s="43"/>
    </row>
    <row r="37" spans="1:16" s="1" customFormat="1" x14ac:dyDescent="0.2">
      <c r="A37" s="6" t="s">
        <v>83</v>
      </c>
      <c r="B37" s="6"/>
      <c r="C37" s="7">
        <v>8.6</v>
      </c>
      <c r="D37" s="9"/>
      <c r="E37" s="6"/>
      <c r="F37" s="6">
        <v>8.4</v>
      </c>
      <c r="G37" s="6"/>
      <c r="H37" s="6"/>
      <c r="I37" s="6">
        <v>9.4</v>
      </c>
      <c r="J37" s="6"/>
      <c r="K37" s="6"/>
      <c r="L37" s="6">
        <v>9.8000000000000007</v>
      </c>
      <c r="M37" s="6"/>
      <c r="N37" s="3"/>
      <c r="O37" s="40">
        <f t="shared" ref="O37" si="4">ROUND(AVERAGE(B37:M37),1)</f>
        <v>9.1</v>
      </c>
      <c r="P37" s="43"/>
    </row>
    <row r="38" spans="1:16" s="1" customForma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3"/>
      <c r="P38" s="43"/>
    </row>
    <row r="39" spans="1:16" s="1" customFormat="1" x14ac:dyDescent="0.2">
      <c r="A39" s="3" t="s">
        <v>20</v>
      </c>
      <c r="B39" s="3" t="s">
        <v>68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3"/>
      <c r="P39" s="43"/>
    </row>
    <row r="40" spans="1:16" s="1" customFormat="1" x14ac:dyDescent="0.2">
      <c r="A40" s="5"/>
      <c r="B40" s="5" t="s">
        <v>4</v>
      </c>
      <c r="C40" s="5" t="s">
        <v>5</v>
      </c>
      <c r="D40" s="5" t="s">
        <v>6</v>
      </c>
      <c r="E40" s="5" t="s">
        <v>7</v>
      </c>
      <c r="F40" s="5" t="s">
        <v>8</v>
      </c>
      <c r="G40" s="5" t="s">
        <v>9</v>
      </c>
      <c r="H40" s="5" t="s">
        <v>10</v>
      </c>
      <c r="I40" s="5" t="s">
        <v>11</v>
      </c>
      <c r="J40" s="5" t="s">
        <v>12</v>
      </c>
      <c r="K40" s="5" t="s">
        <v>13</v>
      </c>
      <c r="L40" s="5" t="s">
        <v>14</v>
      </c>
      <c r="M40" s="5" t="s">
        <v>15</v>
      </c>
      <c r="N40" s="3"/>
      <c r="O40" s="44" t="s">
        <v>69</v>
      </c>
      <c r="P40" s="44"/>
    </row>
    <row r="41" spans="1:16" s="1" customFormat="1" x14ac:dyDescent="0.2">
      <c r="A41" s="6" t="s">
        <v>77</v>
      </c>
      <c r="B41" s="6"/>
      <c r="C41" s="6">
        <v>1</v>
      </c>
      <c r="D41" s="9"/>
      <c r="E41" s="6"/>
      <c r="F41" s="10" t="s">
        <v>78</v>
      </c>
      <c r="G41" s="6"/>
      <c r="H41" s="6"/>
      <c r="I41" s="10" t="s">
        <v>78</v>
      </c>
      <c r="J41" s="6"/>
      <c r="K41" s="6"/>
      <c r="L41" s="10" t="s">
        <v>78</v>
      </c>
      <c r="M41" s="6"/>
      <c r="N41" s="3"/>
      <c r="O41" s="38">
        <f>ROUND(AVERAGE(B41:M41),0)</f>
        <v>1</v>
      </c>
      <c r="P41" s="43"/>
    </row>
    <row r="42" spans="1:16" s="1" customFormat="1" x14ac:dyDescent="0.2">
      <c r="A42" s="6" t="s">
        <v>83</v>
      </c>
      <c r="B42" s="6"/>
      <c r="C42" s="10" t="s">
        <v>78</v>
      </c>
      <c r="D42" s="9"/>
      <c r="E42" s="6"/>
      <c r="F42" s="10" t="s">
        <v>79</v>
      </c>
      <c r="G42" s="6"/>
      <c r="H42" s="6"/>
      <c r="I42" s="10" t="s">
        <v>79</v>
      </c>
      <c r="J42" s="6"/>
      <c r="K42" s="6"/>
      <c r="L42" s="10" t="s">
        <v>80</v>
      </c>
      <c r="M42" s="6"/>
      <c r="N42" s="3"/>
      <c r="O42" s="38" t="e">
        <f>ROUND(AVERAGE(B42:M42),0)</f>
        <v>#DIV/0!</v>
      </c>
      <c r="P42" s="43"/>
    </row>
    <row r="43" spans="1:16" s="1" customFormat="1" x14ac:dyDescent="0.2">
      <c r="N43" s="3"/>
      <c r="O43" s="43"/>
      <c r="P43" s="43"/>
    </row>
    <row r="44" spans="1:16" s="1" customFormat="1" x14ac:dyDescent="0.2">
      <c r="N44" s="3"/>
      <c r="O44" s="43"/>
      <c r="P44" s="43"/>
    </row>
  </sheetData>
  <phoneticPr fontId="23"/>
  <pageMargins left="0.75" right="0.75" top="1" bottom="1" header="0.51111111111111107" footer="0.51111111111111107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北柏橋 (桁修正)</vt:lpstr>
      <vt:lpstr>上沼橋  (桁修正)</vt:lpstr>
      <vt:lpstr>下手賀沼 (桁修正)</vt:lpstr>
      <vt:lpstr>染井新橋(桁修正)</vt:lpstr>
      <vt:lpstr>大堀川の他の橋 (桁修正) </vt:lpstr>
      <vt:lpstr>大津川の他の橋 (桁修正) </vt:lpstr>
      <vt:lpstr>工業団地下・組合下 (桁修正) </vt:lpstr>
      <vt:lpstr>'下手賀沼 (桁修正)'!Print_Area</vt:lpstr>
      <vt:lpstr>'工業団地下・組合下 (桁修正) '!Print_Area</vt:lpstr>
      <vt:lpstr>'上沼橋  (桁修正)'!Print_Area</vt:lpstr>
      <vt:lpstr>'染井新橋(桁修正)'!Print_Area</vt:lpstr>
      <vt:lpstr>'大津川の他の橋 (桁修正) '!Print_Area</vt:lpstr>
      <vt:lpstr>'大堀川の他の橋 (桁修正) '!Print_Area</vt:lpstr>
      <vt:lpstr>'北柏橋 (桁修正)'!Print_Area</vt:lpstr>
    </vt:vector>
  </TitlesOfParts>
  <Manager/>
  <Company>沼南町役場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kankyouhozen17</dc:creator>
  <cp:keywords/>
  <dc:description/>
  <cp:lastModifiedBy>環境政策課３</cp:lastModifiedBy>
  <cp:revision/>
  <cp:lastPrinted>2024-08-16T05:10:59Z</cp:lastPrinted>
  <dcterms:created xsi:type="dcterms:W3CDTF">2006-07-14T04:18:31Z</dcterms:created>
  <dcterms:modified xsi:type="dcterms:W3CDTF">2025-04-30T04:13:41Z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