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北部整備課\Ｒ０６年度\99課の庶務等に関すること\9909広報広聴・各課へのお問い合わせ関係(3)\03_ホームページ\241210_「北部まちづくり事業の進捗状況」ページの更新について\R6\"/>
    </mc:Choice>
  </mc:AlternateContent>
  <xr:revisionPtr revIDLastSave="0" documentId="13_ncr:1_{075C3C38-2077-40EB-98DB-8558D5338C8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6.10" sheetId="28" r:id="rId1"/>
    <sheet name="R5.10" sheetId="27" r:id="rId2"/>
    <sheet name="R4.10" sheetId="26" r:id="rId3"/>
    <sheet name="R3.10" sheetId="25" r:id="rId4"/>
    <sheet name="R2.10" sheetId="24" r:id="rId5"/>
    <sheet name="R1.10" sheetId="23" r:id="rId6"/>
    <sheet name="H30.10" sheetId="22" r:id="rId7"/>
    <sheet name="H29.10" sheetId="21" r:id="rId8"/>
    <sheet name="H28.10" sheetId="20" r:id="rId9"/>
    <sheet name="H27.10" sheetId="19" r:id="rId10"/>
    <sheet name="H26.10" sheetId="18" r:id="rId11"/>
    <sheet name="H25.10" sheetId="17" r:id="rId12"/>
    <sheet name="H24.10" sheetId="1" r:id="rId13"/>
    <sheet name="H23.10" sheetId="5" r:id="rId14"/>
    <sheet name="H22.10" sheetId="6" r:id="rId15"/>
    <sheet name="H21.10" sheetId="7" r:id="rId16"/>
  </sheets>
  <definedNames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  <definedName name="_xlnm.Print_Area" localSheetId="15">'H21.10'!$A:$AB</definedName>
    <definedName name="_xlnm.Print_Area" localSheetId="14">'H22.10'!$A:$AB</definedName>
    <definedName name="_xlnm.Print_Area" localSheetId="13">'H23.10'!$A:$AB</definedName>
    <definedName name="_xlnm.Print_Area" localSheetId="12">'H24.10'!$A:$AB</definedName>
    <definedName name="_xlnm.Print_Area" localSheetId="11">'H25.10'!$A:$AB</definedName>
    <definedName name="_xlnm.Print_Area" localSheetId="10">'H26.10'!$A:$AB</definedName>
    <definedName name="_xlnm.Print_Area" localSheetId="9">'H27.10'!$A:$AB</definedName>
    <definedName name="_xlnm.Print_Area" localSheetId="8">'H28.10'!$A:$AB</definedName>
    <definedName name="_xlnm.Print_Area" localSheetId="7">'H29.10'!$A:$AB</definedName>
    <definedName name="_xlnm.Print_Area" localSheetId="6">'H30.10'!$A:$AB</definedName>
    <definedName name="_xlnm.Print_Area" localSheetId="5">'R1.10'!$A:$AB</definedName>
    <definedName name="_xlnm.Print_Area" localSheetId="4">'R2.10'!$A:$AB</definedName>
    <definedName name="_xlnm.Print_Area" localSheetId="3">'R3.10'!$A:$AB</definedName>
    <definedName name="_xlnm.Print_Area" localSheetId="2">'R4.10'!$A:$AB</definedName>
    <definedName name="_xlnm.Print_Area" localSheetId="1">'R5.10'!$A:$AB</definedName>
    <definedName name="_xlnm.Print_Area" localSheetId="0">'R6.10'!$A:$AB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" i="28" l="1"/>
  <c r="W7" i="28"/>
  <c r="W8" i="28"/>
  <c r="P8" i="28"/>
  <c r="I7" i="28"/>
  <c r="F12" i="28"/>
  <c r="B6" i="28"/>
  <c r="B8" i="28"/>
  <c r="B9" i="28"/>
  <c r="B10" i="28"/>
  <c r="T12" i="28"/>
  <c r="R12" i="28"/>
  <c r="K12" i="28"/>
  <c r="D12" i="28"/>
  <c r="P10" i="28"/>
  <c r="I10" i="28"/>
  <c r="P9" i="28"/>
  <c r="I9" i="28"/>
  <c r="I8" i="28"/>
  <c r="P7" i="28"/>
  <c r="P6" i="28"/>
  <c r="I6" i="28"/>
  <c r="D4" i="28"/>
  <c r="T12" i="27"/>
  <c r="R12" i="27"/>
  <c r="M12" i="27"/>
  <c r="K12" i="27"/>
  <c r="F12" i="27"/>
  <c r="D12" i="27"/>
  <c r="P10" i="27"/>
  <c r="I10" i="27"/>
  <c r="B10" i="27"/>
  <c r="P9" i="27"/>
  <c r="I9" i="27"/>
  <c r="B9" i="27"/>
  <c r="W8" i="27"/>
  <c r="P8" i="27"/>
  <c r="I8" i="27"/>
  <c r="B8" i="27"/>
  <c r="W7" i="27"/>
  <c r="P7" i="27"/>
  <c r="I7" i="27"/>
  <c r="B7" i="27"/>
  <c r="W6" i="27"/>
  <c r="P6" i="27"/>
  <c r="I6" i="27"/>
  <c r="B6" i="27"/>
  <c r="F4" i="27"/>
  <c r="D4" i="27"/>
  <c r="T12" i="26"/>
  <c r="R12" i="26"/>
  <c r="M12" i="26"/>
  <c r="K12" i="26"/>
  <c r="F12" i="26"/>
  <c r="D12" i="26"/>
  <c r="B12" i="26" s="1"/>
  <c r="P10" i="26"/>
  <c r="I10" i="26"/>
  <c r="B10" i="26"/>
  <c r="P9" i="26"/>
  <c r="I9" i="26"/>
  <c r="B9" i="26"/>
  <c r="W8" i="26"/>
  <c r="P8" i="26"/>
  <c r="I8" i="26"/>
  <c r="B8" i="26"/>
  <c r="W7" i="26"/>
  <c r="P7" i="26"/>
  <c r="I7" i="26"/>
  <c r="B7" i="26"/>
  <c r="W6" i="26"/>
  <c r="P6" i="26"/>
  <c r="I6" i="26"/>
  <c r="B6" i="26"/>
  <c r="F4" i="26"/>
  <c r="D4" i="26"/>
  <c r="T12" i="25"/>
  <c r="R12" i="25"/>
  <c r="M12" i="25"/>
  <c r="K12" i="25"/>
  <c r="F12" i="25"/>
  <c r="D12" i="25"/>
  <c r="B12" i="25"/>
  <c r="P10" i="25"/>
  <c r="I10" i="25"/>
  <c r="B10" i="25"/>
  <c r="P9" i="25"/>
  <c r="I9" i="25"/>
  <c r="B9" i="25"/>
  <c r="W8" i="25"/>
  <c r="P8" i="25"/>
  <c r="I8" i="25"/>
  <c r="B8" i="25"/>
  <c r="W7" i="25"/>
  <c r="P7" i="25"/>
  <c r="I7" i="25"/>
  <c r="B7" i="25"/>
  <c r="W6" i="25"/>
  <c r="P6" i="25"/>
  <c r="I6" i="25"/>
  <c r="B6" i="25"/>
  <c r="F4" i="25"/>
  <c r="D4" i="25"/>
  <c r="T12" i="24"/>
  <c r="R12" i="24"/>
  <c r="M12" i="24"/>
  <c r="K12" i="24"/>
  <c r="F12" i="24"/>
  <c r="D12" i="24"/>
  <c r="B12" i="24" s="1"/>
  <c r="P10" i="24"/>
  <c r="I10" i="24"/>
  <c r="B10" i="24"/>
  <c r="P9" i="24"/>
  <c r="I9" i="24"/>
  <c r="B9" i="24"/>
  <c r="W8" i="24"/>
  <c r="P8" i="24"/>
  <c r="I8" i="24"/>
  <c r="B8" i="24"/>
  <c r="W7" i="24"/>
  <c r="P7" i="24"/>
  <c r="I7" i="24"/>
  <c r="B7" i="24"/>
  <c r="W6" i="24"/>
  <c r="P6" i="24"/>
  <c r="I6" i="24"/>
  <c r="B6" i="24"/>
  <c r="F4" i="24"/>
  <c r="D4" i="24"/>
  <c r="T12" i="23"/>
  <c r="R12" i="23"/>
  <c r="M12" i="23"/>
  <c r="K12" i="23"/>
  <c r="F12" i="23"/>
  <c r="D12" i="23"/>
  <c r="P10" i="23"/>
  <c r="I10" i="23"/>
  <c r="B10" i="23"/>
  <c r="P9" i="23"/>
  <c r="I9" i="23"/>
  <c r="B9" i="23"/>
  <c r="W8" i="23"/>
  <c r="P8" i="23"/>
  <c r="I8" i="23"/>
  <c r="B8" i="23"/>
  <c r="W7" i="23"/>
  <c r="P7" i="23"/>
  <c r="I7" i="23"/>
  <c r="B7" i="23"/>
  <c r="W6" i="23"/>
  <c r="P6" i="23"/>
  <c r="I6" i="23"/>
  <c r="B6" i="23"/>
  <c r="F4" i="23"/>
  <c r="D4" i="23"/>
  <c r="T12" i="22"/>
  <c r="R12" i="22"/>
  <c r="M12" i="22"/>
  <c r="K12" i="22"/>
  <c r="F12" i="22"/>
  <c r="D12" i="22"/>
  <c r="B12" i="22" s="1"/>
  <c r="P10" i="22"/>
  <c r="I10" i="22"/>
  <c r="B10" i="22"/>
  <c r="P9" i="22"/>
  <c r="I9" i="22"/>
  <c r="B9" i="22"/>
  <c r="W8" i="22"/>
  <c r="P8" i="22"/>
  <c r="I8" i="22"/>
  <c r="B8" i="22"/>
  <c r="W7" i="22"/>
  <c r="P7" i="22"/>
  <c r="I7" i="22"/>
  <c r="B7" i="22"/>
  <c r="W6" i="22"/>
  <c r="P6" i="22"/>
  <c r="I6" i="22"/>
  <c r="B6" i="22"/>
  <c r="F4" i="22"/>
  <c r="D4" i="22"/>
  <c r="T12" i="21"/>
  <c r="R12" i="21"/>
  <c r="M12" i="21"/>
  <c r="K12" i="21"/>
  <c r="F12" i="21"/>
  <c r="D12" i="21"/>
  <c r="P10" i="21"/>
  <c r="I10" i="21"/>
  <c r="B10" i="21"/>
  <c r="P9" i="21"/>
  <c r="I9" i="21"/>
  <c r="B9" i="21"/>
  <c r="W8" i="21"/>
  <c r="P8" i="21"/>
  <c r="I8" i="21"/>
  <c r="B8" i="21"/>
  <c r="W7" i="21"/>
  <c r="P7" i="21"/>
  <c r="I7" i="21"/>
  <c r="B7" i="21"/>
  <c r="W6" i="21"/>
  <c r="P6" i="21"/>
  <c r="I6" i="21"/>
  <c r="B6" i="21"/>
  <c r="F4" i="21"/>
  <c r="D4" i="21"/>
  <c r="T12" i="20"/>
  <c r="R12" i="20"/>
  <c r="M12" i="20"/>
  <c r="K12" i="20"/>
  <c r="F12" i="20"/>
  <c r="D12" i="20"/>
  <c r="B12" i="20" s="1"/>
  <c r="P10" i="20"/>
  <c r="I10" i="20"/>
  <c r="B10" i="20"/>
  <c r="P9" i="20"/>
  <c r="I9" i="20"/>
  <c r="B9" i="20"/>
  <c r="W8" i="20"/>
  <c r="P8" i="20"/>
  <c r="I8" i="20"/>
  <c r="B8" i="20"/>
  <c r="W7" i="20"/>
  <c r="P7" i="20"/>
  <c r="I7" i="20"/>
  <c r="B7" i="20"/>
  <c r="W6" i="20"/>
  <c r="P6" i="20"/>
  <c r="I6" i="20"/>
  <c r="B6" i="20"/>
  <c r="F4" i="20"/>
  <c r="D4" i="20"/>
  <c r="T12" i="19"/>
  <c r="R12" i="19"/>
  <c r="M12" i="19"/>
  <c r="K12" i="19"/>
  <c r="F12" i="19"/>
  <c r="D12" i="19"/>
  <c r="P10" i="19"/>
  <c r="I10" i="19"/>
  <c r="B10" i="19"/>
  <c r="P9" i="19"/>
  <c r="I9" i="19"/>
  <c r="B9" i="19"/>
  <c r="I12" i="19" s="1"/>
  <c r="W8" i="19"/>
  <c r="P8" i="19"/>
  <c r="I8" i="19"/>
  <c r="B8" i="19"/>
  <c r="W7" i="19"/>
  <c r="P7" i="19"/>
  <c r="I7" i="19"/>
  <c r="B7" i="19"/>
  <c r="W6" i="19"/>
  <c r="P6" i="19"/>
  <c r="I6" i="19"/>
  <c r="B6" i="19"/>
  <c r="F4" i="19"/>
  <c r="D4" i="19"/>
  <c r="F4" i="18"/>
  <c r="D4" i="18"/>
  <c r="T12" i="18"/>
  <c r="R12" i="18"/>
  <c r="M12" i="18"/>
  <c r="K12" i="18"/>
  <c r="F12" i="18"/>
  <c r="D12" i="18"/>
  <c r="P10" i="18"/>
  <c r="I10" i="18"/>
  <c r="B10" i="18"/>
  <c r="P9" i="18"/>
  <c r="I9" i="18"/>
  <c r="B9" i="18"/>
  <c r="W8" i="18"/>
  <c r="P8" i="18"/>
  <c r="I8" i="18"/>
  <c r="B8" i="18"/>
  <c r="W7" i="18"/>
  <c r="P7" i="18"/>
  <c r="I7" i="18"/>
  <c r="B7" i="18"/>
  <c r="W6" i="18"/>
  <c r="P6" i="18"/>
  <c r="I6" i="18"/>
  <c r="B6" i="18"/>
  <c r="B4" i="17"/>
  <c r="T12" i="17"/>
  <c r="R12" i="17"/>
  <c r="M12" i="17"/>
  <c r="K12" i="17"/>
  <c r="F12" i="17"/>
  <c r="D12" i="17"/>
  <c r="P10" i="17"/>
  <c r="I10" i="17"/>
  <c r="B10" i="17"/>
  <c r="P9" i="17"/>
  <c r="I9" i="17"/>
  <c r="B9" i="17"/>
  <c r="W8" i="17"/>
  <c r="P8" i="17"/>
  <c r="I8" i="17"/>
  <c r="B8" i="17"/>
  <c r="W7" i="17"/>
  <c r="P7" i="17"/>
  <c r="I7" i="17"/>
  <c r="B7" i="17"/>
  <c r="W6" i="17"/>
  <c r="P6" i="17"/>
  <c r="I6" i="17"/>
  <c r="B6" i="17"/>
  <c r="P6" i="5"/>
  <c r="B7" i="7"/>
  <c r="B8" i="7"/>
  <c r="B9" i="7"/>
  <c r="B10" i="7"/>
  <c r="B6" i="7"/>
  <c r="B12" i="7" s="1"/>
  <c r="A13" i="7" s="1"/>
  <c r="I6" i="7"/>
  <c r="T12" i="7"/>
  <c r="R12" i="7"/>
  <c r="M12" i="7"/>
  <c r="K12" i="7"/>
  <c r="F12" i="7"/>
  <c r="D12" i="7"/>
  <c r="P10" i="7"/>
  <c r="I10" i="7"/>
  <c r="P9" i="7"/>
  <c r="I9" i="7"/>
  <c r="W8" i="7"/>
  <c r="P8" i="7"/>
  <c r="I8" i="7"/>
  <c r="W7" i="7"/>
  <c r="P7" i="7"/>
  <c r="I7" i="7"/>
  <c r="W6" i="7"/>
  <c r="P6" i="7"/>
  <c r="T12" i="6"/>
  <c r="R12" i="6"/>
  <c r="M12" i="6"/>
  <c r="K12" i="6"/>
  <c r="F12" i="6"/>
  <c r="D12" i="6"/>
  <c r="B12" i="6" s="1"/>
  <c r="A13" i="6" s="1"/>
  <c r="P10" i="6"/>
  <c r="I10" i="6"/>
  <c r="B10" i="6"/>
  <c r="P9" i="6"/>
  <c r="I9" i="6"/>
  <c r="B9" i="6"/>
  <c r="W8" i="6"/>
  <c r="P8" i="6"/>
  <c r="I8" i="6"/>
  <c r="B8" i="6"/>
  <c r="W7" i="6"/>
  <c r="P7" i="6"/>
  <c r="I7" i="6"/>
  <c r="B7" i="6"/>
  <c r="W6" i="6"/>
  <c r="P6" i="6"/>
  <c r="I6" i="6"/>
  <c r="B6" i="6"/>
  <c r="T12" i="5"/>
  <c r="R12" i="5"/>
  <c r="M12" i="5"/>
  <c r="K12" i="5"/>
  <c r="F12" i="5"/>
  <c r="D12" i="5"/>
  <c r="B12" i="5" s="1"/>
  <c r="A13" i="5" s="1"/>
  <c r="P10" i="5"/>
  <c r="I10" i="5"/>
  <c r="B10" i="5"/>
  <c r="P9" i="5"/>
  <c r="I9" i="5"/>
  <c r="B9" i="5"/>
  <c r="W8" i="5"/>
  <c r="P8" i="5"/>
  <c r="I8" i="5"/>
  <c r="B8" i="5"/>
  <c r="W7" i="5"/>
  <c r="P7" i="5"/>
  <c r="I7" i="5"/>
  <c r="B7" i="5"/>
  <c r="W6" i="5"/>
  <c r="I6" i="5"/>
  <c r="B6" i="5"/>
  <c r="P12" i="28" l="1"/>
  <c r="M12" i="28"/>
  <c r="F4" i="28"/>
  <c r="B4" i="28" s="1"/>
  <c r="B7" i="28"/>
  <c r="B12" i="28"/>
  <c r="I12" i="28"/>
  <c r="I12" i="24"/>
  <c r="I12" i="23"/>
  <c r="P12" i="27"/>
  <c r="I12" i="27"/>
  <c r="B4" i="27"/>
  <c r="B12" i="27"/>
  <c r="P12" i="26"/>
  <c r="B4" i="26"/>
  <c r="O13" i="26" s="1"/>
  <c r="I12" i="26"/>
  <c r="P12" i="25"/>
  <c r="B4" i="25"/>
  <c r="I12" i="25"/>
  <c r="P12" i="24"/>
  <c r="B4" i="24"/>
  <c r="A13" i="24" s="1"/>
  <c r="P12" i="23"/>
  <c r="B4" i="23"/>
  <c r="H13" i="23" s="1"/>
  <c r="B12" i="23"/>
  <c r="P12" i="22"/>
  <c r="I12" i="22"/>
  <c r="B4" i="22"/>
  <c r="O13" i="22" s="1"/>
  <c r="P12" i="21"/>
  <c r="I12" i="21"/>
  <c r="B4" i="21"/>
  <c r="A13" i="21" s="1"/>
  <c r="B12" i="21"/>
  <c r="P12" i="20"/>
  <c r="I12" i="20"/>
  <c r="B4" i="20"/>
  <c r="P12" i="19"/>
  <c r="B12" i="19"/>
  <c r="B4" i="19"/>
  <c r="B4" i="18"/>
  <c r="P12" i="18"/>
  <c r="I12" i="18"/>
  <c r="B12" i="18"/>
  <c r="P12" i="17"/>
  <c r="O13" i="17" s="1"/>
  <c r="I12" i="17"/>
  <c r="H13" i="17" s="1"/>
  <c r="B12" i="17"/>
  <c r="A13" i="17"/>
  <c r="P12" i="5"/>
  <c r="O13" i="5" s="1"/>
  <c r="I12" i="5"/>
  <c r="H13" i="5" s="1"/>
  <c r="P12" i="6"/>
  <c r="O13" i="6" s="1"/>
  <c r="I12" i="6"/>
  <c r="H13" i="6" s="1"/>
  <c r="P12" i="7"/>
  <c r="O13" i="7" s="1"/>
  <c r="I12" i="7"/>
  <c r="H13" i="7" s="1"/>
  <c r="T12" i="1"/>
  <c r="R12" i="1"/>
  <c r="M12" i="1"/>
  <c r="K12" i="1"/>
  <c r="F12" i="1"/>
  <c r="D12" i="1"/>
  <c r="W8" i="1"/>
  <c r="W7" i="1"/>
  <c r="W6" i="1"/>
  <c r="P7" i="1"/>
  <c r="P8" i="1"/>
  <c r="P9" i="1"/>
  <c r="P10" i="1"/>
  <c r="P6" i="1"/>
  <c r="I7" i="1"/>
  <c r="I8" i="1"/>
  <c r="I9" i="1"/>
  <c r="I10" i="1"/>
  <c r="I6" i="1"/>
  <c r="B7" i="1"/>
  <c r="B8" i="1"/>
  <c r="B9" i="1"/>
  <c r="B10" i="1"/>
  <c r="B6" i="1"/>
  <c r="O13" i="28" l="1"/>
  <c r="A13" i="28"/>
  <c r="H13" i="28"/>
  <c r="A13" i="19"/>
  <c r="O13" i="25"/>
  <c r="A13" i="25"/>
  <c r="H13" i="27"/>
  <c r="O13" i="27"/>
  <c r="A13" i="27"/>
  <c r="A13" i="26"/>
  <c r="H13" i="26"/>
  <c r="H13" i="25"/>
  <c r="O13" i="24"/>
  <c r="H13" i="24"/>
  <c r="A13" i="23"/>
  <c r="O13" i="23"/>
  <c r="H13" i="22"/>
  <c r="A13" i="22"/>
  <c r="O13" i="21"/>
  <c r="H13" i="21"/>
  <c r="O13" i="20"/>
  <c r="H13" i="20"/>
  <c r="A13" i="20"/>
  <c r="H13" i="19"/>
  <c r="O13" i="19"/>
  <c r="A13" i="18"/>
  <c r="O13" i="18"/>
  <c r="H13" i="18"/>
  <c r="B12" i="1"/>
  <c r="A13" i="1" s="1"/>
  <c r="I12" i="1"/>
  <c r="H13" i="1" s="1"/>
  <c r="P12" i="1"/>
  <c r="O13" i="1" s="1"/>
</calcChain>
</file>

<file path=xl/sharedStrings.xml><?xml version="1.0" encoding="utf-8"?>
<sst xmlns="http://schemas.openxmlformats.org/spreadsheetml/2006/main" count="640" uniqueCount="28">
  <si>
    <t>年 齢</t>
  </si>
  <si>
    <t>総 数</t>
  </si>
  <si>
    <t>男</t>
  </si>
  <si>
    <t>女</t>
  </si>
  <si>
    <t>総     数</t>
  </si>
  <si>
    <t>０～４</t>
  </si>
  <si>
    <t>２５～２９</t>
  </si>
  <si>
    <t>５０～５４</t>
  </si>
  <si>
    <t>７５～７９</t>
  </si>
  <si>
    <t>５～９</t>
  </si>
  <si>
    <t>３０～３４</t>
  </si>
  <si>
    <t>５５～５９</t>
  </si>
  <si>
    <t>８０～８４</t>
  </si>
  <si>
    <t>１０～１４</t>
  </si>
  <si>
    <t>３５～３９</t>
  </si>
  <si>
    <t>６０～６４</t>
  </si>
  <si>
    <t>１５～１９</t>
  </si>
  <si>
    <t>４０～４４</t>
  </si>
  <si>
    <t>６５～６９</t>
  </si>
  <si>
    <t>２０～２４</t>
  </si>
  <si>
    <t>４５～４９</t>
  </si>
  <si>
    <t>７０～７４</t>
  </si>
  <si>
    <t>１５歳未満</t>
  </si>
  <si>
    <t>１５～６４</t>
  </si>
  <si>
    <t>６５歳以上</t>
  </si>
  <si>
    <t>８５～</t>
    <phoneticPr fontId="2"/>
  </si>
  <si>
    <t>単位：人</t>
    <rPh sb="0" eb="2">
      <t>タンイ</t>
    </rPh>
    <rPh sb="3" eb="4">
      <t>ヒト</t>
    </rPh>
    <phoneticPr fontId="2"/>
  </si>
  <si>
    <t>柏北部地域における年齢（5歳階級）・男女別人口</t>
    <rPh sb="0" eb="1">
      <t>カシワ</t>
    </rPh>
    <rPh sb="1" eb="3">
      <t>ホクブ</t>
    </rPh>
    <rPh sb="3" eb="5">
      <t>チイキ</t>
    </rPh>
    <rPh sb="9" eb="11">
      <t>ネンレイ</t>
    </rPh>
    <rPh sb="13" eb="14">
      <t>サイ</t>
    </rPh>
    <rPh sb="14" eb="16">
      <t>カイキュウ</t>
    </rPh>
    <rPh sb="18" eb="20">
      <t>ダンジョ</t>
    </rPh>
    <rPh sb="20" eb="21">
      <t>ベツ</t>
    </rPh>
    <rPh sb="21" eb="23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</si>
</sst>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;[Red]\-#,##0.0\ "/>
    <numFmt numFmtId="177" formatCode="#,##0_ ;[Red]\-#,##0\ "/>
    <numFmt numFmtId="178" formatCode="#,##0.0000_ ;[Red]\-#,##0.0000\ 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indexed="9"/>
      <name val="游ゴシック"/>
      <family val="3"/>
      <charset val="128"/>
    </font>
    <font>
      <sz val="14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39">
    <xf numFmtId="0" fontId="0" fillId="0" borderId="0" xfId="0">
      <alignment vertical="center"/>
    </xf>
    <xf numFmtId="0" fontId="5" fillId="0" borderId="0" xfId="3" applyFont="1" applyAlignment="1">
      <alignment vertical="center"/>
    </xf>
    <xf numFmtId="0" fontId="5" fillId="0" borderId="1" xfId="3" applyFont="1" applyBorder="1" applyAlignment="1">
      <alignment vertical="center"/>
    </xf>
    <xf numFmtId="0" fontId="5" fillId="0" borderId="12" xfId="3" applyFont="1" applyBorder="1" applyAlignment="1">
      <alignment vertical="center"/>
    </xf>
    <xf numFmtId="38" fontId="5" fillId="0" borderId="0" xfId="1" applyFont="1" applyFill="1" applyAlignment="1">
      <alignment vertical="center"/>
    </xf>
    <xf numFmtId="0" fontId="5" fillId="0" borderId="13" xfId="3" applyFont="1" applyBorder="1" applyAlignment="1">
      <alignment vertical="center"/>
    </xf>
    <xf numFmtId="0" fontId="5" fillId="0" borderId="12" xfId="3" applyFont="1" applyBorder="1" applyAlignment="1">
      <alignment horizontal="center" vertical="center"/>
    </xf>
    <xf numFmtId="38" fontId="5" fillId="2" borderId="0" xfId="1" applyFont="1" applyFill="1" applyAlignment="1">
      <alignment vertical="center"/>
    </xf>
    <xf numFmtId="49" fontId="5" fillId="0" borderId="12" xfId="3" applyNumberFormat="1" applyFont="1" applyBorder="1" applyAlignment="1">
      <alignment horizontal="center" vertical="center"/>
    </xf>
    <xf numFmtId="49" fontId="5" fillId="0" borderId="13" xfId="3" applyNumberFormat="1" applyFont="1" applyBorder="1" applyAlignment="1">
      <alignment horizontal="center" vertical="center"/>
    </xf>
    <xf numFmtId="38" fontId="5" fillId="3" borderId="0" xfId="1" applyFont="1" applyFill="1" applyAlignment="1">
      <alignment vertical="center"/>
    </xf>
    <xf numFmtId="49" fontId="5" fillId="0" borderId="12" xfId="3" applyNumberFormat="1" applyFont="1" applyBorder="1" applyAlignment="1">
      <alignment horizontal="center"/>
    </xf>
    <xf numFmtId="0" fontId="5" fillId="0" borderId="0" xfId="1" applyNumberFormat="1" applyFont="1" applyFill="1" applyAlignment="1"/>
    <xf numFmtId="38" fontId="5" fillId="0" borderId="0" xfId="1" applyFont="1" applyFill="1" applyAlignment="1"/>
    <xf numFmtId="49" fontId="5" fillId="0" borderId="13" xfId="3" applyNumberFormat="1" applyFont="1" applyBorder="1" applyAlignment="1">
      <alignment horizontal="center"/>
    </xf>
    <xf numFmtId="3" fontId="5" fillId="3" borderId="0" xfId="3" applyNumberFormat="1" applyFont="1" applyFill="1" applyAlignment="1">
      <alignment vertical="center"/>
    </xf>
    <xf numFmtId="38" fontId="6" fillId="0" borderId="0" xfId="1" applyFont="1" applyFill="1" applyAlignment="1">
      <alignment vertical="center"/>
    </xf>
    <xf numFmtId="0" fontId="5" fillId="0" borderId="0" xfId="3" applyFont="1"/>
    <xf numFmtId="38" fontId="5" fillId="0" borderId="0" xfId="1" applyFont="1" applyFill="1" applyBorder="1" applyAlignment="1">
      <alignment vertical="center"/>
    </xf>
    <xf numFmtId="0" fontId="5" fillId="0" borderId="13" xfId="3" applyFont="1" applyBorder="1" applyAlignment="1">
      <alignment horizontal="center" vertical="center"/>
    </xf>
    <xf numFmtId="176" fontId="5" fillId="0" borderId="0" xfId="1" applyNumberFormat="1" applyFont="1" applyFill="1" applyAlignment="1">
      <alignment vertical="center"/>
    </xf>
    <xf numFmtId="10" fontId="5" fillId="0" borderId="14" xfId="2" applyNumberFormat="1" applyFont="1" applyFill="1" applyBorder="1" applyAlignment="1">
      <alignment vertical="center"/>
    </xf>
    <xf numFmtId="0" fontId="5" fillId="0" borderId="15" xfId="3" applyFont="1" applyBorder="1" applyAlignment="1">
      <alignment vertical="center"/>
    </xf>
    <xf numFmtId="178" fontId="6" fillId="0" borderId="1" xfId="3" applyNumberFormat="1" applyFont="1" applyBorder="1" applyAlignment="1">
      <alignment vertical="center"/>
    </xf>
    <xf numFmtId="0" fontId="6" fillId="0" borderId="0" xfId="3" applyFont="1" applyAlignment="1">
      <alignment vertical="center"/>
    </xf>
    <xf numFmtId="177" fontId="6" fillId="0" borderId="0" xfId="1" applyNumberFormat="1" applyFont="1" applyFill="1" applyAlignment="1">
      <alignment vertical="center"/>
    </xf>
    <xf numFmtId="38" fontId="5" fillId="0" borderId="0" xfId="3" applyNumberFormat="1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right" vertical="center"/>
    </xf>
    <xf numFmtId="0" fontId="5" fillId="0" borderId="3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_年齢，男女別集計(平成20年3月末住民基本台帳データ)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B39CF-8557-4D6E-A037-23A3698D84A9}">
  <sheetPr>
    <pageSetUpPr fitToPage="1"/>
  </sheetPr>
  <dimension ref="A1:AB22"/>
  <sheetViews>
    <sheetView tabSelected="1" zoomScaleNormal="100" workbookViewId="0">
      <selection activeCell="P12" sqref="P12"/>
    </sheetView>
  </sheetViews>
  <sheetFormatPr defaultColWidth="9.83203125" defaultRowHeight="18" x14ac:dyDescent="0.55000000000000004"/>
  <cols>
    <col min="1" max="1" width="10.25" style="1" customWidth="1"/>
    <col min="2" max="2" width="8.75" style="1" customWidth="1"/>
    <col min="3" max="3" width="1.75" style="1" customWidth="1"/>
    <col min="4" max="4" width="8.75" style="1" customWidth="1"/>
    <col min="5" max="5" width="1.75" style="1" customWidth="1"/>
    <col min="6" max="6" width="8.75" style="1" customWidth="1"/>
    <col min="7" max="7" width="1.75" style="1" customWidth="1"/>
    <col min="8" max="8" width="10.25" style="1" customWidth="1"/>
    <col min="9" max="9" width="8.75" style="1" customWidth="1"/>
    <col min="10" max="10" width="1.75" style="1" customWidth="1"/>
    <col min="11" max="11" width="8.75" style="1" customWidth="1"/>
    <col min="12" max="12" width="1.75" style="1" customWidth="1"/>
    <col min="13" max="13" width="8.75" style="1" customWidth="1"/>
    <col min="14" max="14" width="1.75" style="1" customWidth="1"/>
    <col min="15" max="15" width="10.25" style="1" customWidth="1"/>
    <col min="16" max="16" width="8.75" style="1" customWidth="1"/>
    <col min="17" max="17" width="1.75" style="1" customWidth="1"/>
    <col min="18" max="18" width="8.75" style="1" customWidth="1"/>
    <col min="19" max="19" width="1.75" style="1" customWidth="1"/>
    <col min="20" max="20" width="8.75" style="1" customWidth="1"/>
    <col min="21" max="21" width="1.75" style="1" customWidth="1"/>
    <col min="22" max="22" width="10.25" style="1" customWidth="1"/>
    <col min="23" max="23" width="8.75" style="1" customWidth="1"/>
    <col min="24" max="24" width="1.75" style="1" customWidth="1"/>
    <col min="25" max="25" width="8.75" style="1" customWidth="1"/>
    <col min="26" max="26" width="1.75" style="1" customWidth="1"/>
    <col min="27" max="27" width="8.75" style="1" customWidth="1"/>
    <col min="28" max="28" width="1.75" style="1" customWidth="1"/>
    <col min="29" max="16384" width="9.83203125" style="1"/>
  </cols>
  <sheetData>
    <row r="1" spans="1:28" s="27" customFormat="1" ht="23" thickBot="1" x14ac:dyDescent="0.6">
      <c r="A1" s="27" t="s">
        <v>27</v>
      </c>
      <c r="AB1" s="28" t="s">
        <v>26</v>
      </c>
    </row>
    <row r="2" spans="1:28" x14ac:dyDescent="0.55000000000000004">
      <c r="A2" s="30" t="s">
        <v>0</v>
      </c>
      <c r="B2" s="29" t="s">
        <v>1</v>
      </c>
      <c r="C2" s="30"/>
      <c r="D2" s="29" t="s">
        <v>2</v>
      </c>
      <c r="E2" s="30"/>
      <c r="F2" s="29" t="s">
        <v>3</v>
      </c>
      <c r="G2" s="33"/>
      <c r="H2" s="35" t="s">
        <v>0</v>
      </c>
      <c r="I2" s="29" t="s">
        <v>1</v>
      </c>
      <c r="J2" s="30"/>
      <c r="K2" s="29" t="s">
        <v>2</v>
      </c>
      <c r="L2" s="30"/>
      <c r="M2" s="29" t="s">
        <v>3</v>
      </c>
      <c r="N2" s="37"/>
      <c r="O2" s="35" t="s">
        <v>0</v>
      </c>
      <c r="P2" s="29" t="s">
        <v>1</v>
      </c>
      <c r="Q2" s="30"/>
      <c r="R2" s="29" t="s">
        <v>2</v>
      </c>
      <c r="S2" s="30"/>
      <c r="T2" s="29" t="s">
        <v>3</v>
      </c>
      <c r="U2" s="33"/>
      <c r="V2" s="35" t="s">
        <v>0</v>
      </c>
      <c r="W2" s="29" t="s">
        <v>1</v>
      </c>
      <c r="X2" s="30"/>
      <c r="Y2" s="29" t="s">
        <v>2</v>
      </c>
      <c r="Z2" s="30"/>
      <c r="AA2" s="29" t="s">
        <v>3</v>
      </c>
      <c r="AB2" s="37"/>
    </row>
    <row r="3" spans="1:28" x14ac:dyDescent="0.55000000000000004">
      <c r="A3" s="32"/>
      <c r="B3" s="31"/>
      <c r="C3" s="32"/>
      <c r="D3" s="31"/>
      <c r="E3" s="32"/>
      <c r="F3" s="31"/>
      <c r="G3" s="34"/>
      <c r="H3" s="36"/>
      <c r="I3" s="31"/>
      <c r="J3" s="32"/>
      <c r="K3" s="31"/>
      <c r="L3" s="32"/>
      <c r="M3" s="31"/>
      <c r="N3" s="38"/>
      <c r="O3" s="36"/>
      <c r="P3" s="31"/>
      <c r="Q3" s="32"/>
      <c r="R3" s="31"/>
      <c r="S3" s="32"/>
      <c r="T3" s="31"/>
      <c r="U3" s="34"/>
      <c r="V3" s="36"/>
      <c r="W3" s="31"/>
      <c r="X3" s="32"/>
      <c r="Y3" s="31"/>
      <c r="Z3" s="32"/>
      <c r="AA3" s="31"/>
      <c r="AB3" s="38"/>
    </row>
    <row r="4" spans="1:28" x14ac:dyDescent="0.55000000000000004">
      <c r="A4" s="6" t="s">
        <v>4</v>
      </c>
      <c r="B4" s="7">
        <f>SUM(D4,F4)</f>
        <v>26621</v>
      </c>
      <c r="C4" s="4"/>
      <c r="D4" s="7">
        <f>SUM(D6:D10,K6:K10,R6:R10,Y6:Y8)</f>
        <v>13030</v>
      </c>
      <c r="E4" s="4"/>
      <c r="F4" s="7">
        <f>SUM(F6:F10,M6:M10,T6:T10,AA6:AA8)</f>
        <v>13591</v>
      </c>
      <c r="G4" s="4"/>
      <c r="H4" s="5"/>
      <c r="O4" s="5"/>
      <c r="V4" s="5"/>
    </row>
    <row r="5" spans="1:28" x14ac:dyDescent="0.55000000000000004">
      <c r="A5" s="3"/>
      <c r="B5" s="4"/>
      <c r="C5" s="4"/>
      <c r="D5" s="4"/>
      <c r="E5" s="4"/>
      <c r="F5" s="4"/>
      <c r="G5" s="4"/>
      <c r="H5" s="5"/>
      <c r="O5" s="5"/>
      <c r="V5" s="5"/>
    </row>
    <row r="6" spans="1:28" x14ac:dyDescent="0.55000000000000004">
      <c r="A6" s="8" t="s">
        <v>5</v>
      </c>
      <c r="B6" s="7">
        <f>SUM(D6,F6)</f>
        <v>2454</v>
      </c>
      <c r="C6" s="4"/>
      <c r="D6" s="7">
        <v>1283</v>
      </c>
      <c r="E6" s="4"/>
      <c r="F6" s="7">
        <v>1171</v>
      </c>
      <c r="G6" s="4"/>
      <c r="H6" s="9" t="s">
        <v>6</v>
      </c>
      <c r="I6" s="7">
        <f>SUM(K6,M6)</f>
        <v>1369</v>
      </c>
      <c r="J6" s="4"/>
      <c r="K6" s="10">
        <v>623</v>
      </c>
      <c r="L6" s="4"/>
      <c r="M6" s="7">
        <v>746</v>
      </c>
      <c r="N6" s="4"/>
      <c r="O6" s="9" t="s">
        <v>7</v>
      </c>
      <c r="P6" s="7">
        <f>SUM(R6,T6)</f>
        <v>1612</v>
      </c>
      <c r="Q6" s="4"/>
      <c r="R6" s="7">
        <v>873</v>
      </c>
      <c r="S6" s="4"/>
      <c r="T6" s="7">
        <v>739</v>
      </c>
      <c r="U6" s="4"/>
      <c r="V6" s="9" t="s">
        <v>8</v>
      </c>
      <c r="W6" s="7">
        <f>SUM(Y6,AA6)</f>
        <v>561</v>
      </c>
      <c r="X6" s="4"/>
      <c r="Y6" s="7">
        <v>264</v>
      </c>
      <c r="Z6" s="4"/>
      <c r="AA6" s="7">
        <v>297</v>
      </c>
    </row>
    <row r="7" spans="1:28" s="17" customFormat="1" x14ac:dyDescent="0.55000000000000004">
      <c r="A7" s="11" t="s">
        <v>9</v>
      </c>
      <c r="B7" s="7">
        <f t="shared" ref="B7:B10" si="0">SUM(D7,F7)</f>
        <v>2682</v>
      </c>
      <c r="C7" s="12"/>
      <c r="D7" s="7">
        <v>1349</v>
      </c>
      <c r="E7" s="4"/>
      <c r="F7" s="7">
        <v>1333</v>
      </c>
      <c r="G7" s="13"/>
      <c r="H7" s="14" t="s">
        <v>10</v>
      </c>
      <c r="I7" s="7">
        <f t="shared" ref="I7:I10" si="1">SUM(K7,M7)</f>
        <v>2553</v>
      </c>
      <c r="J7" s="13"/>
      <c r="K7" s="15">
        <v>1169</v>
      </c>
      <c r="L7" s="16"/>
      <c r="M7" s="15">
        <v>1384</v>
      </c>
      <c r="N7" s="13"/>
      <c r="O7" s="14" t="s">
        <v>11</v>
      </c>
      <c r="P7" s="7">
        <f t="shared" ref="P7:P10" si="2">SUM(R7,T7)</f>
        <v>864</v>
      </c>
      <c r="Q7" s="13"/>
      <c r="R7" s="7">
        <v>446</v>
      </c>
      <c r="S7" s="4"/>
      <c r="T7" s="7">
        <v>418</v>
      </c>
      <c r="U7" s="13"/>
      <c r="V7" s="14" t="s">
        <v>12</v>
      </c>
      <c r="W7" s="7">
        <f t="shared" ref="W7:W8" si="3">SUM(Y7,AA7)</f>
        <v>347</v>
      </c>
      <c r="X7" s="13"/>
      <c r="Y7" s="7">
        <v>156</v>
      </c>
      <c r="Z7" s="4"/>
      <c r="AA7" s="7">
        <v>191</v>
      </c>
    </row>
    <row r="8" spans="1:28" s="17" customFormat="1" x14ac:dyDescent="0.55000000000000004">
      <c r="A8" s="11" t="s">
        <v>13</v>
      </c>
      <c r="B8" s="7">
        <f t="shared" si="0"/>
        <v>1649</v>
      </c>
      <c r="C8" s="13"/>
      <c r="D8" s="7">
        <v>823</v>
      </c>
      <c r="E8" s="4"/>
      <c r="F8" s="7">
        <v>826</v>
      </c>
      <c r="G8" s="13"/>
      <c r="H8" s="14" t="s">
        <v>14</v>
      </c>
      <c r="I8" s="7">
        <f t="shared" si="1"/>
        <v>3220</v>
      </c>
      <c r="J8" s="13"/>
      <c r="K8" s="15">
        <v>1545</v>
      </c>
      <c r="L8" s="16"/>
      <c r="M8" s="15">
        <v>1675</v>
      </c>
      <c r="N8" s="13"/>
      <c r="O8" s="14" t="s">
        <v>15</v>
      </c>
      <c r="P8" s="7">
        <f t="shared" si="2"/>
        <v>669</v>
      </c>
      <c r="Q8" s="13"/>
      <c r="R8" s="7">
        <v>330</v>
      </c>
      <c r="S8" s="4"/>
      <c r="T8" s="7">
        <v>339</v>
      </c>
      <c r="U8" s="13"/>
      <c r="V8" s="14" t="s">
        <v>25</v>
      </c>
      <c r="W8" s="7">
        <f t="shared" si="3"/>
        <v>403</v>
      </c>
      <c r="X8" s="13"/>
      <c r="Y8" s="7">
        <v>129</v>
      </c>
      <c r="Z8" s="4"/>
      <c r="AA8" s="7">
        <v>274</v>
      </c>
    </row>
    <row r="9" spans="1:28" s="17" customFormat="1" x14ac:dyDescent="0.55000000000000004">
      <c r="A9" s="11" t="s">
        <v>16</v>
      </c>
      <c r="B9" s="7">
        <f t="shared" si="0"/>
        <v>883</v>
      </c>
      <c r="C9" s="13"/>
      <c r="D9" s="7">
        <v>439</v>
      </c>
      <c r="E9" s="4"/>
      <c r="F9" s="7">
        <v>444</v>
      </c>
      <c r="G9" s="13"/>
      <c r="H9" s="14" t="s">
        <v>17</v>
      </c>
      <c r="I9" s="7">
        <f t="shared" si="1"/>
        <v>3001</v>
      </c>
      <c r="J9" s="13"/>
      <c r="K9" s="15">
        <v>1434</v>
      </c>
      <c r="L9" s="16"/>
      <c r="M9" s="15">
        <v>1567</v>
      </c>
      <c r="N9" s="13"/>
      <c r="O9" s="14" t="s">
        <v>18</v>
      </c>
      <c r="P9" s="7">
        <f t="shared" si="2"/>
        <v>642</v>
      </c>
      <c r="Q9" s="13"/>
      <c r="R9" s="7">
        <v>299</v>
      </c>
      <c r="S9" s="4"/>
      <c r="T9" s="7">
        <v>343</v>
      </c>
      <c r="U9" s="13"/>
      <c r="V9" s="14"/>
      <c r="W9" s="7"/>
      <c r="X9" s="13"/>
      <c r="Y9" s="7"/>
      <c r="Z9" s="4"/>
      <c r="AA9" s="7"/>
    </row>
    <row r="10" spans="1:28" s="17" customFormat="1" x14ac:dyDescent="0.55000000000000004">
      <c r="A10" s="11" t="s">
        <v>19</v>
      </c>
      <c r="B10" s="7">
        <f t="shared" si="0"/>
        <v>692</v>
      </c>
      <c r="C10" s="13"/>
      <c r="D10" s="7">
        <v>320</v>
      </c>
      <c r="E10" s="4"/>
      <c r="F10" s="7">
        <v>372</v>
      </c>
      <c r="G10" s="13"/>
      <c r="H10" s="14" t="s">
        <v>20</v>
      </c>
      <c r="I10" s="7">
        <f t="shared" si="1"/>
        <v>2423</v>
      </c>
      <c r="J10" s="13"/>
      <c r="K10" s="15">
        <v>1249</v>
      </c>
      <c r="L10" s="16"/>
      <c r="M10" s="15">
        <v>1174</v>
      </c>
      <c r="N10" s="13"/>
      <c r="O10" s="14" t="s">
        <v>21</v>
      </c>
      <c r="P10" s="7">
        <f t="shared" si="2"/>
        <v>597</v>
      </c>
      <c r="Q10" s="13"/>
      <c r="R10" s="7">
        <v>299</v>
      </c>
      <c r="S10" s="4"/>
      <c r="T10" s="7">
        <v>298</v>
      </c>
      <c r="U10" s="13"/>
      <c r="V10" s="14"/>
      <c r="W10" s="7"/>
      <c r="X10" s="13"/>
      <c r="Y10" s="7"/>
      <c r="Z10" s="4"/>
      <c r="AA10" s="7"/>
    </row>
    <row r="11" spans="1:28" x14ac:dyDescent="0.55000000000000004">
      <c r="A11" s="3"/>
      <c r="B11" s="18"/>
      <c r="C11" s="18"/>
      <c r="D11" s="18"/>
      <c r="E11" s="18"/>
      <c r="F11" s="18"/>
      <c r="G11" s="18"/>
      <c r="H11" s="5"/>
      <c r="I11" s="18"/>
      <c r="J11" s="18"/>
      <c r="K11" s="18"/>
      <c r="L11" s="18"/>
      <c r="M11" s="18"/>
      <c r="N11" s="18"/>
      <c r="O11" s="5"/>
      <c r="P11" s="18"/>
      <c r="Q11" s="18"/>
      <c r="R11" s="18"/>
      <c r="S11" s="18"/>
      <c r="T11" s="18"/>
      <c r="U11" s="18"/>
      <c r="V11" s="5"/>
      <c r="W11" s="18"/>
      <c r="X11" s="18"/>
      <c r="Y11" s="18"/>
      <c r="Z11" s="18"/>
      <c r="AA11" s="18"/>
    </row>
    <row r="12" spans="1:28" x14ac:dyDescent="0.55000000000000004">
      <c r="A12" s="6" t="s">
        <v>22</v>
      </c>
      <c r="B12" s="7">
        <f>SUM(D12,F12)</f>
        <v>6785</v>
      </c>
      <c r="C12" s="4"/>
      <c r="D12" s="7">
        <f>SUM(D6:D8)</f>
        <v>3455</v>
      </c>
      <c r="E12" s="4"/>
      <c r="F12" s="7">
        <f>SUM(F6:F8)</f>
        <v>3330</v>
      </c>
      <c r="G12" s="4"/>
      <c r="H12" s="9" t="s">
        <v>23</v>
      </c>
      <c r="I12" s="7">
        <f>SUM(B9:B10,I6:I10,P6:P8)</f>
        <v>17286</v>
      </c>
      <c r="J12" s="4"/>
      <c r="K12" s="7">
        <f>SUM(D9:D10,K6:K10,R6:R8)</f>
        <v>8428</v>
      </c>
      <c r="L12" s="4"/>
      <c r="M12" s="7">
        <f>SUM(F9:F10,M6:M10,T6:T8)</f>
        <v>8858</v>
      </c>
      <c r="N12" s="4"/>
      <c r="O12" s="19" t="s">
        <v>24</v>
      </c>
      <c r="P12" s="7">
        <f>SUM(P9:P10,W6:W8)</f>
        <v>2550</v>
      </c>
      <c r="Q12" s="4"/>
      <c r="R12" s="7">
        <f>SUM(R9:R10,Y6:Y8)</f>
        <v>1147</v>
      </c>
      <c r="S12" s="4"/>
      <c r="T12" s="7">
        <f>SUM(T9:T10,AA6:AA8)</f>
        <v>1403</v>
      </c>
      <c r="U12" s="4"/>
      <c r="V12" s="19"/>
      <c r="W12" s="20"/>
      <c r="X12" s="20"/>
      <c r="Y12" s="20"/>
      <c r="Z12" s="20"/>
      <c r="AA12" s="20"/>
    </row>
    <row r="13" spans="1:28" ht="18.5" thickBot="1" x14ac:dyDescent="0.6">
      <c r="A13" s="21">
        <f>B12/$B$4</f>
        <v>0.254873971676496</v>
      </c>
      <c r="B13" s="2"/>
      <c r="C13" s="2"/>
      <c r="D13" s="2"/>
      <c r="E13" s="2"/>
      <c r="F13" s="2"/>
      <c r="G13" s="2"/>
      <c r="H13" s="21">
        <f>I12/$B$4</f>
        <v>0.64933698959468089</v>
      </c>
      <c r="I13" s="2"/>
      <c r="J13" s="2"/>
      <c r="K13" s="2"/>
      <c r="L13" s="2"/>
      <c r="M13" s="2"/>
      <c r="N13" s="2"/>
      <c r="O13" s="21">
        <f>P12/$B$4</f>
        <v>9.5789038728823106E-2</v>
      </c>
      <c r="P13" s="2"/>
      <c r="Q13" s="2"/>
      <c r="R13" s="2"/>
      <c r="S13" s="2"/>
      <c r="T13" s="2"/>
      <c r="U13" s="2"/>
      <c r="V13" s="22"/>
      <c r="W13" s="23">
        <v>45.982523058258003</v>
      </c>
      <c r="X13" s="23"/>
      <c r="Y13" s="23">
        <v>44.735906010613803</v>
      </c>
      <c r="Z13" s="23"/>
      <c r="AA13" s="23">
        <v>47.199723886121191</v>
      </c>
      <c r="AB13" s="2"/>
    </row>
    <row r="14" spans="1:28" x14ac:dyDescent="0.55000000000000004">
      <c r="V14" s="24">
        <v>100</v>
      </c>
      <c r="W14" s="25">
        <v>25</v>
      </c>
      <c r="X14" s="24">
        <v>2500</v>
      </c>
      <c r="Y14" s="24">
        <v>5</v>
      </c>
      <c r="Z14" s="24">
        <v>500</v>
      </c>
      <c r="AA14" s="24">
        <v>20</v>
      </c>
      <c r="AB14" s="24">
        <v>500</v>
      </c>
    </row>
    <row r="15" spans="1:28" x14ac:dyDescent="0.55000000000000004">
      <c r="V15" s="24">
        <v>101</v>
      </c>
      <c r="W15" s="25">
        <v>24</v>
      </c>
      <c r="X15" s="24">
        <v>2424</v>
      </c>
      <c r="Y15" s="24">
        <v>2</v>
      </c>
      <c r="Z15" s="24">
        <v>202</v>
      </c>
      <c r="AA15" s="24">
        <v>22</v>
      </c>
      <c r="AB15" s="24">
        <v>528</v>
      </c>
    </row>
    <row r="16" spans="1:28" x14ac:dyDescent="0.55000000000000004">
      <c r="B16" s="26"/>
      <c r="D16" s="26"/>
      <c r="F16" s="26"/>
      <c r="H16" s="26"/>
      <c r="I16" s="26"/>
      <c r="V16" s="24">
        <v>102</v>
      </c>
      <c r="W16" s="25">
        <v>14</v>
      </c>
      <c r="X16" s="24">
        <v>1428</v>
      </c>
      <c r="Y16" s="24">
        <v>1</v>
      </c>
      <c r="Z16" s="24">
        <v>102</v>
      </c>
      <c r="AA16" s="24">
        <v>13</v>
      </c>
      <c r="AB16" s="24">
        <v>182</v>
      </c>
    </row>
    <row r="17" spans="22:28" x14ac:dyDescent="0.55000000000000004">
      <c r="V17" s="24">
        <v>103</v>
      </c>
      <c r="W17" s="25">
        <v>6</v>
      </c>
      <c r="X17" s="24">
        <v>618</v>
      </c>
      <c r="Y17" s="24">
        <v>0</v>
      </c>
      <c r="Z17" s="24">
        <v>0</v>
      </c>
      <c r="AA17" s="24">
        <v>6</v>
      </c>
      <c r="AB17" s="24">
        <v>36</v>
      </c>
    </row>
    <row r="18" spans="22:28" x14ac:dyDescent="0.55000000000000004">
      <c r="V18" s="24">
        <v>104</v>
      </c>
      <c r="W18" s="25">
        <v>5</v>
      </c>
      <c r="X18" s="24">
        <v>520</v>
      </c>
      <c r="Y18" s="24">
        <v>1</v>
      </c>
      <c r="Z18" s="24">
        <v>104</v>
      </c>
      <c r="AA18" s="24">
        <v>4</v>
      </c>
      <c r="AB18" s="24">
        <v>20</v>
      </c>
    </row>
    <row r="19" spans="22:28" x14ac:dyDescent="0.55000000000000004">
      <c r="V19" s="24">
        <v>105</v>
      </c>
      <c r="W19" s="25">
        <v>0</v>
      </c>
      <c r="X19" s="24">
        <v>0</v>
      </c>
      <c r="Y19" s="24"/>
      <c r="Z19" s="24">
        <v>0</v>
      </c>
      <c r="AA19" s="24"/>
      <c r="AB19" s="24">
        <v>0</v>
      </c>
    </row>
    <row r="22" spans="22:28" x14ac:dyDescent="0.55000000000000004">
      <c r="V22" s="24"/>
      <c r="W22" s="24"/>
      <c r="X22" s="24"/>
      <c r="Y22" s="24"/>
      <c r="Z22" s="24"/>
      <c r="AA22" s="24"/>
      <c r="AB22" s="24"/>
    </row>
  </sheetData>
  <mergeCells count="16">
    <mergeCell ref="V2:V3"/>
    <mergeCell ref="W2:X3"/>
    <mergeCell ref="Y2:Z3"/>
    <mergeCell ref="AA2:AB3"/>
    <mergeCell ref="K2:L3"/>
    <mergeCell ref="M2:N3"/>
    <mergeCell ref="O2:O3"/>
    <mergeCell ref="P2:Q3"/>
    <mergeCell ref="R2:S3"/>
    <mergeCell ref="T2:U3"/>
    <mergeCell ref="A2:A3"/>
    <mergeCell ref="B2:C3"/>
    <mergeCell ref="D2:E3"/>
    <mergeCell ref="F2:G3"/>
    <mergeCell ref="H2:H3"/>
    <mergeCell ref="I2:J3"/>
  </mergeCells>
  <phoneticPr fontId="2"/>
  <pageMargins left="0.47986111111111113" right="0.31805555555555554" top="1" bottom="1" header="0.51111111111111107" footer="0.51111111111111107"/>
  <pageSetup paperSize="9" scale="77" firstPageNumber="429496319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22"/>
  <sheetViews>
    <sheetView zoomScaleNormal="100" workbookViewId="0"/>
  </sheetViews>
  <sheetFormatPr defaultColWidth="9.83203125" defaultRowHeight="18" x14ac:dyDescent="0.55000000000000004"/>
  <cols>
    <col min="1" max="1" width="10.25" style="1" customWidth="1"/>
    <col min="2" max="2" width="8.75" style="1" customWidth="1"/>
    <col min="3" max="3" width="1.75" style="1" customWidth="1"/>
    <col min="4" max="4" width="8.75" style="1" customWidth="1"/>
    <col min="5" max="5" width="1.75" style="1" customWidth="1"/>
    <col min="6" max="6" width="8.75" style="1" customWidth="1"/>
    <col min="7" max="7" width="1.75" style="1" customWidth="1"/>
    <col min="8" max="8" width="10.25" style="1" customWidth="1"/>
    <col min="9" max="9" width="8.75" style="1" customWidth="1"/>
    <col min="10" max="10" width="1.75" style="1" customWidth="1"/>
    <col min="11" max="11" width="8.75" style="1" customWidth="1"/>
    <col min="12" max="12" width="1.75" style="1" customWidth="1"/>
    <col min="13" max="13" width="8.75" style="1" customWidth="1"/>
    <col min="14" max="14" width="1.75" style="1" customWidth="1"/>
    <col min="15" max="15" width="10.25" style="1" customWidth="1"/>
    <col min="16" max="16" width="8.75" style="1" customWidth="1"/>
    <col min="17" max="17" width="1.75" style="1" customWidth="1"/>
    <col min="18" max="18" width="8.75" style="1" customWidth="1"/>
    <col min="19" max="19" width="1.75" style="1" customWidth="1"/>
    <col min="20" max="20" width="8.75" style="1" customWidth="1"/>
    <col min="21" max="21" width="1.75" style="1" customWidth="1"/>
    <col min="22" max="22" width="10.25" style="1" customWidth="1"/>
    <col min="23" max="23" width="8.75" style="1" customWidth="1"/>
    <col min="24" max="24" width="1.75" style="1" customWidth="1"/>
    <col min="25" max="25" width="8.75" style="1" customWidth="1"/>
    <col min="26" max="26" width="1.75" style="1" customWidth="1"/>
    <col min="27" max="27" width="8.75" style="1" customWidth="1"/>
    <col min="28" max="28" width="1.75" style="1" customWidth="1"/>
    <col min="29" max="16384" width="9.83203125" style="1"/>
  </cols>
  <sheetData>
    <row r="1" spans="1:28" s="27" customFormat="1" ht="23" thickBot="1" x14ac:dyDescent="0.6">
      <c r="A1" s="27" t="s">
        <v>27</v>
      </c>
      <c r="AB1" s="28" t="s">
        <v>26</v>
      </c>
    </row>
    <row r="2" spans="1:28" x14ac:dyDescent="0.55000000000000004">
      <c r="A2" s="30" t="s">
        <v>0</v>
      </c>
      <c r="B2" s="29" t="s">
        <v>1</v>
      </c>
      <c r="C2" s="30"/>
      <c r="D2" s="29" t="s">
        <v>2</v>
      </c>
      <c r="E2" s="30"/>
      <c r="F2" s="29" t="s">
        <v>3</v>
      </c>
      <c r="G2" s="33"/>
      <c r="H2" s="35" t="s">
        <v>0</v>
      </c>
      <c r="I2" s="29" t="s">
        <v>1</v>
      </c>
      <c r="J2" s="30"/>
      <c r="K2" s="29" t="s">
        <v>2</v>
      </c>
      <c r="L2" s="30"/>
      <c r="M2" s="29" t="s">
        <v>3</v>
      </c>
      <c r="N2" s="37"/>
      <c r="O2" s="35" t="s">
        <v>0</v>
      </c>
      <c r="P2" s="29" t="s">
        <v>1</v>
      </c>
      <c r="Q2" s="30"/>
      <c r="R2" s="29" t="s">
        <v>2</v>
      </c>
      <c r="S2" s="30"/>
      <c r="T2" s="29" t="s">
        <v>3</v>
      </c>
      <c r="U2" s="33"/>
      <c r="V2" s="35" t="s">
        <v>0</v>
      </c>
      <c r="W2" s="29" t="s">
        <v>1</v>
      </c>
      <c r="X2" s="30"/>
      <c r="Y2" s="29" t="s">
        <v>2</v>
      </c>
      <c r="Z2" s="30"/>
      <c r="AA2" s="29" t="s">
        <v>3</v>
      </c>
      <c r="AB2" s="37"/>
    </row>
    <row r="3" spans="1:28" x14ac:dyDescent="0.55000000000000004">
      <c r="A3" s="32"/>
      <c r="B3" s="31"/>
      <c r="C3" s="32"/>
      <c r="D3" s="31"/>
      <c r="E3" s="32"/>
      <c r="F3" s="31"/>
      <c r="G3" s="34"/>
      <c r="H3" s="36"/>
      <c r="I3" s="31"/>
      <c r="J3" s="32"/>
      <c r="K3" s="31"/>
      <c r="L3" s="32"/>
      <c r="M3" s="31"/>
      <c r="N3" s="38"/>
      <c r="O3" s="36"/>
      <c r="P3" s="31"/>
      <c r="Q3" s="32"/>
      <c r="R3" s="31"/>
      <c r="S3" s="32"/>
      <c r="T3" s="31"/>
      <c r="U3" s="34"/>
      <c r="V3" s="36"/>
      <c r="W3" s="31"/>
      <c r="X3" s="32"/>
      <c r="Y3" s="31"/>
      <c r="Z3" s="32"/>
      <c r="AA3" s="31"/>
      <c r="AB3" s="38"/>
    </row>
    <row r="4" spans="1:28" x14ac:dyDescent="0.55000000000000004">
      <c r="A4" s="6" t="s">
        <v>4</v>
      </c>
      <c r="B4" s="7">
        <f>SUM(D4,F4)</f>
        <v>10515</v>
      </c>
      <c r="C4" s="4"/>
      <c r="D4" s="7">
        <f>SUM(D6:D10,K6:K10,R6:R10,Y6:Y8)</f>
        <v>5206</v>
      </c>
      <c r="E4" s="4"/>
      <c r="F4" s="7">
        <f>SUM(F6:F10,M6:M10,T6:T10,AA6:AA8)</f>
        <v>5309</v>
      </c>
      <c r="G4" s="4"/>
      <c r="H4" s="5"/>
      <c r="O4" s="5"/>
      <c r="V4" s="5"/>
    </row>
    <row r="5" spans="1:28" x14ac:dyDescent="0.55000000000000004">
      <c r="A5" s="3"/>
      <c r="B5" s="4"/>
      <c r="C5" s="4"/>
      <c r="D5" s="4"/>
      <c r="E5" s="4"/>
      <c r="F5" s="4"/>
      <c r="G5" s="4"/>
      <c r="H5" s="5"/>
      <c r="O5" s="5"/>
      <c r="V5" s="5"/>
    </row>
    <row r="6" spans="1:28" x14ac:dyDescent="0.55000000000000004">
      <c r="A6" s="8" t="s">
        <v>5</v>
      </c>
      <c r="B6" s="7">
        <f>SUM(D6,F6)</f>
        <v>1196</v>
      </c>
      <c r="C6" s="4"/>
      <c r="D6" s="7">
        <v>600</v>
      </c>
      <c r="E6" s="4"/>
      <c r="F6" s="7">
        <v>596</v>
      </c>
      <c r="G6" s="4"/>
      <c r="H6" s="9" t="s">
        <v>6</v>
      </c>
      <c r="I6" s="7">
        <f>SUM(K6,M6)</f>
        <v>731</v>
      </c>
      <c r="J6" s="4"/>
      <c r="K6" s="10">
        <v>354</v>
      </c>
      <c r="L6" s="4"/>
      <c r="M6" s="7">
        <v>377</v>
      </c>
      <c r="N6" s="4"/>
      <c r="O6" s="9" t="s">
        <v>7</v>
      </c>
      <c r="P6" s="7">
        <f>SUM(R6,T6)</f>
        <v>429</v>
      </c>
      <c r="Q6" s="4"/>
      <c r="R6" s="7">
        <v>226</v>
      </c>
      <c r="S6" s="4"/>
      <c r="T6" s="7">
        <v>203</v>
      </c>
      <c r="U6" s="4"/>
      <c r="V6" s="9" t="s">
        <v>8</v>
      </c>
      <c r="W6" s="7">
        <f>SUM(Y6,AA6)</f>
        <v>156</v>
      </c>
      <c r="X6" s="4"/>
      <c r="Y6" s="7">
        <v>71</v>
      </c>
      <c r="Z6" s="4"/>
      <c r="AA6" s="7">
        <v>85</v>
      </c>
    </row>
    <row r="7" spans="1:28" s="17" customFormat="1" x14ac:dyDescent="0.55000000000000004">
      <c r="A7" s="11" t="s">
        <v>9</v>
      </c>
      <c r="B7" s="7">
        <f t="shared" ref="B7:B10" si="0">SUM(D7,F7)</f>
        <v>814</v>
      </c>
      <c r="C7" s="12"/>
      <c r="D7" s="7">
        <v>392</v>
      </c>
      <c r="E7" s="4"/>
      <c r="F7" s="7">
        <v>422</v>
      </c>
      <c r="G7" s="13"/>
      <c r="H7" s="14" t="s">
        <v>10</v>
      </c>
      <c r="I7" s="7">
        <f t="shared" ref="I7:I10" si="1">SUM(K7,M7)</f>
        <v>1358</v>
      </c>
      <c r="J7" s="13"/>
      <c r="K7" s="15">
        <v>632</v>
      </c>
      <c r="L7" s="16"/>
      <c r="M7" s="15">
        <v>726</v>
      </c>
      <c r="N7" s="13"/>
      <c r="O7" s="14" t="s">
        <v>11</v>
      </c>
      <c r="P7" s="7">
        <f t="shared" ref="P7:P10" si="2">SUM(R7,T7)</f>
        <v>354</v>
      </c>
      <c r="Q7" s="13"/>
      <c r="R7" s="7">
        <v>181</v>
      </c>
      <c r="S7" s="4"/>
      <c r="T7" s="7">
        <v>173</v>
      </c>
      <c r="U7" s="13"/>
      <c r="V7" s="14" t="s">
        <v>12</v>
      </c>
      <c r="W7" s="7">
        <f t="shared" ref="W7:W8" si="3">SUM(Y7,AA7)</f>
        <v>118</v>
      </c>
      <c r="X7" s="13"/>
      <c r="Y7" s="7">
        <v>49</v>
      </c>
      <c r="Z7" s="4"/>
      <c r="AA7" s="7">
        <v>69</v>
      </c>
    </row>
    <row r="8" spans="1:28" s="17" customFormat="1" x14ac:dyDescent="0.55000000000000004">
      <c r="A8" s="11" t="s">
        <v>13</v>
      </c>
      <c r="B8" s="7">
        <f t="shared" si="0"/>
        <v>331</v>
      </c>
      <c r="C8" s="13"/>
      <c r="D8" s="7">
        <v>151</v>
      </c>
      <c r="E8" s="4"/>
      <c r="F8" s="7">
        <v>180</v>
      </c>
      <c r="G8" s="13"/>
      <c r="H8" s="14" t="s">
        <v>14</v>
      </c>
      <c r="I8" s="7">
        <f t="shared" si="1"/>
        <v>1576</v>
      </c>
      <c r="J8" s="13"/>
      <c r="K8" s="15">
        <v>788</v>
      </c>
      <c r="L8" s="16"/>
      <c r="M8" s="15">
        <v>788</v>
      </c>
      <c r="N8" s="13"/>
      <c r="O8" s="14" t="s">
        <v>15</v>
      </c>
      <c r="P8" s="7">
        <f t="shared" si="2"/>
        <v>349</v>
      </c>
      <c r="Q8" s="13"/>
      <c r="R8" s="7">
        <v>169</v>
      </c>
      <c r="S8" s="4"/>
      <c r="T8" s="7">
        <v>180</v>
      </c>
      <c r="U8" s="13"/>
      <c r="V8" s="14" t="s">
        <v>25</v>
      </c>
      <c r="W8" s="7">
        <f t="shared" si="3"/>
        <v>126</v>
      </c>
      <c r="X8" s="13"/>
      <c r="Y8" s="7">
        <v>36</v>
      </c>
      <c r="Z8" s="4"/>
      <c r="AA8" s="7">
        <v>90</v>
      </c>
    </row>
    <row r="9" spans="1:28" s="17" customFormat="1" x14ac:dyDescent="0.55000000000000004">
      <c r="A9" s="11" t="s">
        <v>16</v>
      </c>
      <c r="B9" s="7">
        <f t="shared" si="0"/>
        <v>185</v>
      </c>
      <c r="C9" s="13"/>
      <c r="D9" s="7">
        <v>94</v>
      </c>
      <c r="E9" s="4"/>
      <c r="F9" s="7">
        <v>91</v>
      </c>
      <c r="G9" s="13"/>
      <c r="H9" s="14" t="s">
        <v>17</v>
      </c>
      <c r="I9" s="7">
        <f t="shared" si="1"/>
        <v>1261</v>
      </c>
      <c r="J9" s="13"/>
      <c r="K9" s="15">
        <v>685</v>
      </c>
      <c r="L9" s="16"/>
      <c r="M9" s="15">
        <v>576</v>
      </c>
      <c r="N9" s="13"/>
      <c r="O9" s="14" t="s">
        <v>18</v>
      </c>
      <c r="P9" s="7">
        <f t="shared" si="2"/>
        <v>379</v>
      </c>
      <c r="Q9" s="13"/>
      <c r="R9" s="7">
        <v>181</v>
      </c>
      <c r="S9" s="4"/>
      <c r="T9" s="7">
        <v>198</v>
      </c>
      <c r="U9" s="13"/>
      <c r="V9" s="14"/>
      <c r="W9" s="7"/>
      <c r="X9" s="13"/>
      <c r="Y9" s="7"/>
      <c r="Z9" s="4"/>
      <c r="AA9" s="7"/>
    </row>
    <row r="10" spans="1:28" s="17" customFormat="1" x14ac:dyDescent="0.55000000000000004">
      <c r="A10" s="11" t="s">
        <v>19</v>
      </c>
      <c r="B10" s="7">
        <f t="shared" si="0"/>
        <v>284</v>
      </c>
      <c r="C10" s="13"/>
      <c r="D10" s="7">
        <v>117</v>
      </c>
      <c r="E10" s="4"/>
      <c r="F10" s="7">
        <v>167</v>
      </c>
      <c r="G10" s="13"/>
      <c r="H10" s="14" t="s">
        <v>20</v>
      </c>
      <c r="I10" s="7">
        <f t="shared" si="1"/>
        <v>656</v>
      </c>
      <c r="J10" s="13"/>
      <c r="K10" s="15">
        <v>369</v>
      </c>
      <c r="L10" s="16"/>
      <c r="M10" s="15">
        <v>287</v>
      </c>
      <c r="N10" s="13"/>
      <c r="O10" s="14" t="s">
        <v>21</v>
      </c>
      <c r="P10" s="7">
        <f t="shared" si="2"/>
        <v>212</v>
      </c>
      <c r="Q10" s="13"/>
      <c r="R10" s="7">
        <v>111</v>
      </c>
      <c r="S10" s="4"/>
      <c r="T10" s="7">
        <v>101</v>
      </c>
      <c r="U10" s="13"/>
      <c r="V10" s="14"/>
      <c r="W10" s="7"/>
      <c r="X10" s="13"/>
      <c r="Y10" s="7"/>
      <c r="Z10" s="4"/>
      <c r="AA10" s="7"/>
    </row>
    <row r="11" spans="1:28" x14ac:dyDescent="0.55000000000000004">
      <c r="A11" s="3"/>
      <c r="B11" s="18"/>
      <c r="C11" s="18"/>
      <c r="D11" s="18"/>
      <c r="E11" s="18"/>
      <c r="F11" s="18"/>
      <c r="G11" s="18"/>
      <c r="H11" s="5"/>
      <c r="I11" s="18"/>
      <c r="J11" s="18"/>
      <c r="K11" s="18"/>
      <c r="L11" s="18"/>
      <c r="M11" s="18"/>
      <c r="N11" s="18"/>
      <c r="O11" s="5"/>
      <c r="P11" s="18"/>
      <c r="Q11" s="18"/>
      <c r="R11" s="18"/>
      <c r="S11" s="18"/>
      <c r="T11" s="18"/>
      <c r="U11" s="18"/>
      <c r="V11" s="5"/>
      <c r="W11" s="18"/>
      <c r="X11" s="18"/>
      <c r="Y11" s="18"/>
      <c r="Z11" s="18"/>
      <c r="AA11" s="18"/>
    </row>
    <row r="12" spans="1:28" x14ac:dyDescent="0.55000000000000004">
      <c r="A12" s="6" t="s">
        <v>22</v>
      </c>
      <c r="B12" s="7">
        <f>SUM(D12,F12)</f>
        <v>2341</v>
      </c>
      <c r="C12" s="4"/>
      <c r="D12" s="7">
        <f>SUM(D6:D8)</f>
        <v>1143</v>
      </c>
      <c r="E12" s="4"/>
      <c r="F12" s="7">
        <f>SUM(F6:F8)</f>
        <v>1198</v>
      </c>
      <c r="G12" s="4"/>
      <c r="H12" s="9" t="s">
        <v>23</v>
      </c>
      <c r="I12" s="7">
        <f>SUM(B9:B10,I6:I10,P6:P8)</f>
        <v>7183</v>
      </c>
      <c r="J12" s="4"/>
      <c r="K12" s="7">
        <f>SUM(D9:D10,K6:K10,R6:R8)</f>
        <v>3615</v>
      </c>
      <c r="L12" s="4"/>
      <c r="M12" s="7">
        <f>SUM(F9:F10,M6:M10,T6:T8)</f>
        <v>3568</v>
      </c>
      <c r="N12" s="4"/>
      <c r="O12" s="19" t="s">
        <v>24</v>
      </c>
      <c r="P12" s="7">
        <f>SUM(P9:P10,W6:W8)</f>
        <v>991</v>
      </c>
      <c r="Q12" s="4"/>
      <c r="R12" s="7">
        <f>SUM(R9:R10,Y6:Y8)</f>
        <v>448</v>
      </c>
      <c r="S12" s="4"/>
      <c r="T12" s="7">
        <f>SUM(T9:T10,AA6:AA8)</f>
        <v>543</v>
      </c>
      <c r="U12" s="4"/>
      <c r="V12" s="19"/>
      <c r="W12" s="20"/>
      <c r="X12" s="20"/>
      <c r="Y12" s="20"/>
      <c r="Z12" s="20"/>
      <c r="AA12" s="20"/>
    </row>
    <row r="13" spans="1:28" ht="18.5" thickBot="1" x14ac:dyDescent="0.6">
      <c r="A13" s="21">
        <f>B12/$B$4</f>
        <v>0.22263433190679982</v>
      </c>
      <c r="B13" s="2"/>
      <c r="C13" s="2"/>
      <c r="D13" s="2"/>
      <c r="E13" s="2"/>
      <c r="F13" s="2"/>
      <c r="G13" s="2"/>
      <c r="H13" s="21">
        <f>I12/$B$4</f>
        <v>0.68311935330480267</v>
      </c>
      <c r="I13" s="2"/>
      <c r="J13" s="2"/>
      <c r="K13" s="2"/>
      <c r="L13" s="2"/>
      <c r="M13" s="2"/>
      <c r="N13" s="2"/>
      <c r="O13" s="21">
        <f>P12/$B$4</f>
        <v>9.4246314788397526E-2</v>
      </c>
      <c r="P13" s="2"/>
      <c r="Q13" s="2"/>
      <c r="R13" s="2"/>
      <c r="S13" s="2"/>
      <c r="T13" s="2"/>
      <c r="U13" s="2"/>
      <c r="V13" s="22"/>
      <c r="W13" s="23">
        <v>45.982523058258003</v>
      </c>
      <c r="X13" s="23"/>
      <c r="Y13" s="23">
        <v>44.735906010613803</v>
      </c>
      <c r="Z13" s="23"/>
      <c r="AA13" s="23">
        <v>47.199723886121191</v>
      </c>
      <c r="AB13" s="2"/>
    </row>
    <row r="14" spans="1:28" x14ac:dyDescent="0.55000000000000004">
      <c r="V14" s="24">
        <v>100</v>
      </c>
      <c r="W14" s="25">
        <v>25</v>
      </c>
      <c r="X14" s="24">
        <v>2500</v>
      </c>
      <c r="Y14" s="24">
        <v>5</v>
      </c>
      <c r="Z14" s="24">
        <v>500</v>
      </c>
      <c r="AA14" s="24">
        <v>20</v>
      </c>
      <c r="AB14" s="24">
        <v>500</v>
      </c>
    </row>
    <row r="15" spans="1:28" x14ac:dyDescent="0.55000000000000004">
      <c r="V15" s="24">
        <v>101</v>
      </c>
      <c r="W15" s="25">
        <v>24</v>
      </c>
      <c r="X15" s="24">
        <v>2424</v>
      </c>
      <c r="Y15" s="24">
        <v>2</v>
      </c>
      <c r="Z15" s="24">
        <v>202</v>
      </c>
      <c r="AA15" s="24">
        <v>22</v>
      </c>
      <c r="AB15" s="24">
        <v>528</v>
      </c>
    </row>
    <row r="16" spans="1:28" x14ac:dyDescent="0.55000000000000004">
      <c r="B16" s="26"/>
      <c r="D16" s="26"/>
      <c r="F16" s="26"/>
      <c r="H16" s="26"/>
      <c r="I16" s="26"/>
      <c r="V16" s="24">
        <v>102</v>
      </c>
      <c r="W16" s="25">
        <v>14</v>
      </c>
      <c r="X16" s="24">
        <v>1428</v>
      </c>
      <c r="Y16" s="24">
        <v>1</v>
      </c>
      <c r="Z16" s="24">
        <v>102</v>
      </c>
      <c r="AA16" s="24">
        <v>13</v>
      </c>
      <c r="AB16" s="24">
        <v>182</v>
      </c>
    </row>
    <row r="17" spans="22:28" x14ac:dyDescent="0.55000000000000004">
      <c r="V17" s="24">
        <v>103</v>
      </c>
      <c r="W17" s="25">
        <v>6</v>
      </c>
      <c r="X17" s="24">
        <v>618</v>
      </c>
      <c r="Y17" s="24">
        <v>0</v>
      </c>
      <c r="Z17" s="24">
        <v>0</v>
      </c>
      <c r="AA17" s="24">
        <v>6</v>
      </c>
      <c r="AB17" s="24">
        <v>36</v>
      </c>
    </row>
    <row r="18" spans="22:28" x14ac:dyDescent="0.55000000000000004">
      <c r="V18" s="24">
        <v>104</v>
      </c>
      <c r="W18" s="25">
        <v>5</v>
      </c>
      <c r="X18" s="24">
        <v>520</v>
      </c>
      <c r="Y18" s="24">
        <v>1</v>
      </c>
      <c r="Z18" s="24">
        <v>104</v>
      </c>
      <c r="AA18" s="24">
        <v>4</v>
      </c>
      <c r="AB18" s="24">
        <v>20</v>
      </c>
    </row>
    <row r="19" spans="22:28" x14ac:dyDescent="0.55000000000000004">
      <c r="V19" s="24">
        <v>105</v>
      </c>
      <c r="W19" s="25">
        <v>0</v>
      </c>
      <c r="X19" s="24">
        <v>0</v>
      </c>
      <c r="Y19" s="24"/>
      <c r="Z19" s="24">
        <v>0</v>
      </c>
      <c r="AA19" s="24"/>
      <c r="AB19" s="24">
        <v>0</v>
      </c>
    </row>
    <row r="22" spans="22:28" x14ac:dyDescent="0.55000000000000004">
      <c r="V22" s="24"/>
      <c r="W22" s="24"/>
      <c r="X22" s="24"/>
      <c r="Y22" s="24"/>
      <c r="Z22" s="24"/>
      <c r="AA22" s="24"/>
      <c r="AB22" s="24"/>
    </row>
  </sheetData>
  <mergeCells count="16">
    <mergeCell ref="V2:V3"/>
    <mergeCell ref="W2:X3"/>
    <mergeCell ref="Y2:Z3"/>
    <mergeCell ref="AA2:AB3"/>
    <mergeCell ref="K2:L3"/>
    <mergeCell ref="M2:N3"/>
    <mergeCell ref="O2:O3"/>
    <mergeCell ref="P2:Q3"/>
    <mergeCell ref="R2:S3"/>
    <mergeCell ref="T2:U3"/>
    <mergeCell ref="I2:J3"/>
    <mergeCell ref="A2:A3"/>
    <mergeCell ref="B2:C3"/>
    <mergeCell ref="D2:E3"/>
    <mergeCell ref="F2:G3"/>
    <mergeCell ref="H2:H3"/>
  </mergeCells>
  <phoneticPr fontId="2"/>
  <pageMargins left="0.47986111111111113" right="0.31805555555555554" top="1" bottom="1" header="0.51111111111111107" footer="0.51111111111111107"/>
  <pageSetup paperSize="9" scale="77" firstPageNumber="429496319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22"/>
  <sheetViews>
    <sheetView zoomScaleNormal="100" workbookViewId="0"/>
  </sheetViews>
  <sheetFormatPr defaultColWidth="9.83203125" defaultRowHeight="18" x14ac:dyDescent="0.55000000000000004"/>
  <cols>
    <col min="1" max="1" width="10.25" style="1" customWidth="1"/>
    <col min="2" max="2" width="8.75" style="1" customWidth="1"/>
    <col min="3" max="3" width="1.75" style="1" customWidth="1"/>
    <col min="4" max="4" width="8.75" style="1" customWidth="1"/>
    <col min="5" max="5" width="1.75" style="1" customWidth="1"/>
    <col min="6" max="6" width="8.75" style="1" customWidth="1"/>
    <col min="7" max="7" width="1.75" style="1" customWidth="1"/>
    <col min="8" max="8" width="10.25" style="1" customWidth="1"/>
    <col min="9" max="9" width="8.75" style="1" customWidth="1"/>
    <col min="10" max="10" width="1.75" style="1" customWidth="1"/>
    <col min="11" max="11" width="8.75" style="1" customWidth="1"/>
    <col min="12" max="12" width="1.75" style="1" customWidth="1"/>
    <col min="13" max="13" width="8.75" style="1" customWidth="1"/>
    <col min="14" max="14" width="1.75" style="1" customWidth="1"/>
    <col min="15" max="15" width="10.25" style="1" customWidth="1"/>
    <col min="16" max="16" width="8.75" style="1" customWidth="1"/>
    <col min="17" max="17" width="1.75" style="1" customWidth="1"/>
    <col min="18" max="18" width="8.75" style="1" customWidth="1"/>
    <col min="19" max="19" width="1.75" style="1" customWidth="1"/>
    <col min="20" max="20" width="8.75" style="1" customWidth="1"/>
    <col min="21" max="21" width="1.75" style="1" customWidth="1"/>
    <col min="22" max="22" width="10.25" style="1" customWidth="1"/>
    <col min="23" max="23" width="8.75" style="1" customWidth="1"/>
    <col min="24" max="24" width="1.75" style="1" customWidth="1"/>
    <col min="25" max="25" width="8.75" style="1" customWidth="1"/>
    <col min="26" max="26" width="1.75" style="1" customWidth="1"/>
    <col min="27" max="27" width="8.75" style="1" customWidth="1"/>
    <col min="28" max="28" width="1.75" style="1" customWidth="1"/>
    <col min="29" max="16384" width="9.83203125" style="1"/>
  </cols>
  <sheetData>
    <row r="1" spans="1:28" s="27" customFormat="1" ht="23" thickBot="1" x14ac:dyDescent="0.6">
      <c r="A1" s="27" t="s">
        <v>27</v>
      </c>
      <c r="AB1" s="28" t="s">
        <v>26</v>
      </c>
    </row>
    <row r="2" spans="1:28" x14ac:dyDescent="0.55000000000000004">
      <c r="A2" s="30" t="s">
        <v>0</v>
      </c>
      <c r="B2" s="29" t="s">
        <v>1</v>
      </c>
      <c r="C2" s="30"/>
      <c r="D2" s="29" t="s">
        <v>2</v>
      </c>
      <c r="E2" s="30"/>
      <c r="F2" s="29" t="s">
        <v>3</v>
      </c>
      <c r="G2" s="33"/>
      <c r="H2" s="35" t="s">
        <v>0</v>
      </c>
      <c r="I2" s="29" t="s">
        <v>1</v>
      </c>
      <c r="J2" s="30"/>
      <c r="K2" s="29" t="s">
        <v>2</v>
      </c>
      <c r="L2" s="30"/>
      <c r="M2" s="29" t="s">
        <v>3</v>
      </c>
      <c r="N2" s="37"/>
      <c r="O2" s="35" t="s">
        <v>0</v>
      </c>
      <c r="P2" s="29" t="s">
        <v>1</v>
      </c>
      <c r="Q2" s="30"/>
      <c r="R2" s="29" t="s">
        <v>2</v>
      </c>
      <c r="S2" s="30"/>
      <c r="T2" s="29" t="s">
        <v>3</v>
      </c>
      <c r="U2" s="33"/>
      <c r="V2" s="35" t="s">
        <v>0</v>
      </c>
      <c r="W2" s="29" t="s">
        <v>1</v>
      </c>
      <c r="X2" s="30"/>
      <c r="Y2" s="29" t="s">
        <v>2</v>
      </c>
      <c r="Z2" s="30"/>
      <c r="AA2" s="29" t="s">
        <v>3</v>
      </c>
      <c r="AB2" s="37"/>
    </row>
    <row r="3" spans="1:28" x14ac:dyDescent="0.55000000000000004">
      <c r="A3" s="32"/>
      <c r="B3" s="31"/>
      <c r="C3" s="32"/>
      <c r="D3" s="31"/>
      <c r="E3" s="32"/>
      <c r="F3" s="31"/>
      <c r="G3" s="34"/>
      <c r="H3" s="36"/>
      <c r="I3" s="31"/>
      <c r="J3" s="32"/>
      <c r="K3" s="31"/>
      <c r="L3" s="32"/>
      <c r="M3" s="31"/>
      <c r="N3" s="38"/>
      <c r="O3" s="36"/>
      <c r="P3" s="31"/>
      <c r="Q3" s="32"/>
      <c r="R3" s="31"/>
      <c r="S3" s="32"/>
      <c r="T3" s="31"/>
      <c r="U3" s="34"/>
      <c r="V3" s="36"/>
      <c r="W3" s="31"/>
      <c r="X3" s="32"/>
      <c r="Y3" s="31"/>
      <c r="Z3" s="32"/>
      <c r="AA3" s="31"/>
      <c r="AB3" s="38"/>
    </row>
    <row r="4" spans="1:28" x14ac:dyDescent="0.55000000000000004">
      <c r="A4" s="6" t="s">
        <v>4</v>
      </c>
      <c r="B4" s="7">
        <f>SUM(D4,F4)</f>
        <v>9469</v>
      </c>
      <c r="C4" s="4"/>
      <c r="D4" s="7">
        <f>SUM(D6:D10,K6:K10,R6:R10,Y6:Y8)</f>
        <v>4684</v>
      </c>
      <c r="E4" s="4"/>
      <c r="F4" s="7">
        <f>SUM(F6:F10,M6:M10,T6:T10,AA6:AA8)</f>
        <v>4785</v>
      </c>
      <c r="G4" s="4"/>
      <c r="H4" s="5"/>
      <c r="O4" s="5"/>
      <c r="V4" s="5"/>
    </row>
    <row r="5" spans="1:28" x14ac:dyDescent="0.55000000000000004">
      <c r="A5" s="3"/>
      <c r="B5" s="4"/>
      <c r="C5" s="4"/>
      <c r="D5" s="4"/>
      <c r="E5" s="4"/>
      <c r="F5" s="4"/>
      <c r="G5" s="4"/>
      <c r="H5" s="5"/>
      <c r="O5" s="5"/>
      <c r="V5" s="5"/>
    </row>
    <row r="6" spans="1:28" x14ac:dyDescent="0.55000000000000004">
      <c r="A6" s="8" t="s">
        <v>5</v>
      </c>
      <c r="B6" s="7">
        <f>SUM(D6,F6)</f>
        <v>1072</v>
      </c>
      <c r="C6" s="4"/>
      <c r="D6" s="7">
        <v>532</v>
      </c>
      <c r="E6" s="4"/>
      <c r="F6" s="7">
        <v>540</v>
      </c>
      <c r="G6" s="4"/>
      <c r="H6" s="9" t="s">
        <v>6</v>
      </c>
      <c r="I6" s="7">
        <f>SUM(K6,M6)</f>
        <v>663</v>
      </c>
      <c r="J6" s="4"/>
      <c r="K6" s="10">
        <v>303</v>
      </c>
      <c r="L6" s="4"/>
      <c r="M6" s="7">
        <v>360</v>
      </c>
      <c r="N6" s="4"/>
      <c r="O6" s="9" t="s">
        <v>7</v>
      </c>
      <c r="P6" s="7">
        <f>SUM(R6,T6)</f>
        <v>372</v>
      </c>
      <c r="Q6" s="4"/>
      <c r="R6" s="7">
        <v>184</v>
      </c>
      <c r="S6" s="4"/>
      <c r="T6" s="7">
        <v>188</v>
      </c>
      <c r="U6" s="4"/>
      <c r="V6" s="9" t="s">
        <v>8</v>
      </c>
      <c r="W6" s="7">
        <f>SUM(Y6,AA6)</f>
        <v>148</v>
      </c>
      <c r="X6" s="4"/>
      <c r="Y6" s="7">
        <v>63</v>
      </c>
      <c r="Z6" s="4"/>
      <c r="AA6" s="7">
        <v>85</v>
      </c>
    </row>
    <row r="7" spans="1:28" s="17" customFormat="1" x14ac:dyDescent="0.55000000000000004">
      <c r="A7" s="11" t="s">
        <v>9</v>
      </c>
      <c r="B7" s="7">
        <f t="shared" ref="B7:B10" si="0">SUM(D7,F7)</f>
        <v>694</v>
      </c>
      <c r="C7" s="12"/>
      <c r="D7" s="7">
        <v>328</v>
      </c>
      <c r="E7" s="4"/>
      <c r="F7" s="7">
        <v>366</v>
      </c>
      <c r="G7" s="13"/>
      <c r="H7" s="14" t="s">
        <v>10</v>
      </c>
      <c r="I7" s="7">
        <f t="shared" ref="I7:I10" si="1">SUM(K7,M7)</f>
        <v>1273</v>
      </c>
      <c r="J7" s="13"/>
      <c r="K7" s="15">
        <v>596</v>
      </c>
      <c r="L7" s="16"/>
      <c r="M7" s="15">
        <v>677</v>
      </c>
      <c r="N7" s="13"/>
      <c r="O7" s="14" t="s">
        <v>11</v>
      </c>
      <c r="P7" s="7">
        <f t="shared" ref="P7:P10" si="2">SUM(R7,T7)</f>
        <v>343</v>
      </c>
      <c r="Q7" s="13"/>
      <c r="R7" s="7">
        <v>178</v>
      </c>
      <c r="S7" s="4"/>
      <c r="T7" s="7">
        <v>165</v>
      </c>
      <c r="U7" s="13"/>
      <c r="V7" s="14" t="s">
        <v>12</v>
      </c>
      <c r="W7" s="7">
        <f t="shared" ref="W7:W8" si="3">SUM(Y7,AA7)</f>
        <v>96</v>
      </c>
      <c r="X7" s="13"/>
      <c r="Y7" s="7">
        <v>44</v>
      </c>
      <c r="Z7" s="4"/>
      <c r="AA7" s="7">
        <v>52</v>
      </c>
    </row>
    <row r="8" spans="1:28" s="17" customFormat="1" x14ac:dyDescent="0.55000000000000004">
      <c r="A8" s="11" t="s">
        <v>13</v>
      </c>
      <c r="B8" s="7">
        <f t="shared" si="0"/>
        <v>281</v>
      </c>
      <c r="C8" s="13"/>
      <c r="D8" s="7">
        <v>141</v>
      </c>
      <c r="E8" s="4"/>
      <c r="F8" s="7">
        <v>140</v>
      </c>
      <c r="G8" s="13"/>
      <c r="H8" s="14" t="s">
        <v>14</v>
      </c>
      <c r="I8" s="7">
        <f t="shared" si="1"/>
        <v>1469</v>
      </c>
      <c r="J8" s="13"/>
      <c r="K8" s="15">
        <v>738</v>
      </c>
      <c r="L8" s="16"/>
      <c r="M8" s="15">
        <v>731</v>
      </c>
      <c r="N8" s="13"/>
      <c r="O8" s="14" t="s">
        <v>15</v>
      </c>
      <c r="P8" s="7">
        <f t="shared" si="2"/>
        <v>334</v>
      </c>
      <c r="Q8" s="13"/>
      <c r="R8" s="7">
        <v>161</v>
      </c>
      <c r="S8" s="4"/>
      <c r="T8" s="7">
        <v>173</v>
      </c>
      <c r="U8" s="13"/>
      <c r="V8" s="14" t="s">
        <v>25</v>
      </c>
      <c r="W8" s="7">
        <f t="shared" si="3"/>
        <v>118</v>
      </c>
      <c r="X8" s="13"/>
      <c r="Y8" s="7">
        <v>31</v>
      </c>
      <c r="Z8" s="4"/>
      <c r="AA8" s="7">
        <v>87</v>
      </c>
    </row>
    <row r="9" spans="1:28" s="17" customFormat="1" x14ac:dyDescent="0.55000000000000004">
      <c r="A9" s="11" t="s">
        <v>16</v>
      </c>
      <c r="B9" s="7">
        <f t="shared" si="0"/>
        <v>167</v>
      </c>
      <c r="C9" s="13"/>
      <c r="D9" s="7">
        <v>81</v>
      </c>
      <c r="E9" s="4"/>
      <c r="F9" s="7">
        <v>86</v>
      </c>
      <c r="G9" s="13"/>
      <c r="H9" s="14" t="s">
        <v>17</v>
      </c>
      <c r="I9" s="7">
        <f t="shared" si="1"/>
        <v>1096</v>
      </c>
      <c r="J9" s="13"/>
      <c r="K9" s="15">
        <v>603</v>
      </c>
      <c r="L9" s="16"/>
      <c r="M9" s="15">
        <v>493</v>
      </c>
      <c r="N9" s="13"/>
      <c r="O9" s="14" t="s">
        <v>18</v>
      </c>
      <c r="P9" s="7">
        <f t="shared" si="2"/>
        <v>328</v>
      </c>
      <c r="Q9" s="13"/>
      <c r="R9" s="7">
        <v>162</v>
      </c>
      <c r="S9" s="4"/>
      <c r="T9" s="7">
        <v>166</v>
      </c>
      <c r="U9" s="13"/>
      <c r="V9" s="14"/>
      <c r="W9" s="7"/>
      <c r="X9" s="13"/>
      <c r="Y9" s="7"/>
      <c r="Z9" s="4"/>
      <c r="AA9" s="7"/>
    </row>
    <row r="10" spans="1:28" s="17" customFormat="1" x14ac:dyDescent="0.55000000000000004">
      <c r="A10" s="11" t="s">
        <v>19</v>
      </c>
      <c r="B10" s="7">
        <f t="shared" si="0"/>
        <v>273</v>
      </c>
      <c r="C10" s="13"/>
      <c r="D10" s="7">
        <v>134</v>
      </c>
      <c r="E10" s="4"/>
      <c r="F10" s="7">
        <v>139</v>
      </c>
      <c r="G10" s="13"/>
      <c r="H10" s="14" t="s">
        <v>20</v>
      </c>
      <c r="I10" s="7">
        <f t="shared" si="1"/>
        <v>555</v>
      </c>
      <c r="J10" s="13"/>
      <c r="K10" s="15">
        <v>310</v>
      </c>
      <c r="L10" s="16"/>
      <c r="M10" s="15">
        <v>245</v>
      </c>
      <c r="N10" s="13"/>
      <c r="O10" s="14" t="s">
        <v>21</v>
      </c>
      <c r="P10" s="7">
        <f t="shared" si="2"/>
        <v>187</v>
      </c>
      <c r="Q10" s="13"/>
      <c r="R10" s="7">
        <v>95</v>
      </c>
      <c r="S10" s="4"/>
      <c r="T10" s="7">
        <v>92</v>
      </c>
      <c r="U10" s="13"/>
      <c r="V10" s="14"/>
      <c r="W10" s="7"/>
      <c r="X10" s="13"/>
      <c r="Y10" s="7"/>
      <c r="Z10" s="4"/>
      <c r="AA10" s="7"/>
    </row>
    <row r="11" spans="1:28" x14ac:dyDescent="0.55000000000000004">
      <c r="A11" s="3"/>
      <c r="B11" s="18"/>
      <c r="C11" s="18"/>
      <c r="D11" s="18"/>
      <c r="E11" s="18"/>
      <c r="F11" s="18"/>
      <c r="G11" s="18"/>
      <c r="H11" s="5"/>
      <c r="I11" s="18"/>
      <c r="J11" s="18"/>
      <c r="K11" s="18"/>
      <c r="L11" s="18"/>
      <c r="M11" s="18"/>
      <c r="N11" s="18"/>
      <c r="O11" s="5"/>
      <c r="P11" s="18"/>
      <c r="Q11" s="18"/>
      <c r="R11" s="18"/>
      <c r="S11" s="18"/>
      <c r="T11" s="18"/>
      <c r="U11" s="18"/>
      <c r="V11" s="5"/>
      <c r="W11" s="18"/>
      <c r="X11" s="18"/>
      <c r="Y11" s="18"/>
      <c r="Z11" s="18"/>
      <c r="AA11" s="18"/>
    </row>
    <row r="12" spans="1:28" x14ac:dyDescent="0.55000000000000004">
      <c r="A12" s="6" t="s">
        <v>22</v>
      </c>
      <c r="B12" s="7">
        <f>SUM(D12,F12)</f>
        <v>2047</v>
      </c>
      <c r="C12" s="4"/>
      <c r="D12" s="7">
        <f>SUM(D6:D8)</f>
        <v>1001</v>
      </c>
      <c r="E12" s="4"/>
      <c r="F12" s="7">
        <f>SUM(F6:F8)</f>
        <v>1046</v>
      </c>
      <c r="G12" s="4"/>
      <c r="H12" s="9" t="s">
        <v>23</v>
      </c>
      <c r="I12" s="7">
        <f>SUM(B9:B10,I6:I10,P6:P8)</f>
        <v>6545</v>
      </c>
      <c r="J12" s="4"/>
      <c r="K12" s="7">
        <f>SUM(D9:D10,K6:K10,R6:R8)</f>
        <v>3288</v>
      </c>
      <c r="L12" s="4"/>
      <c r="M12" s="7">
        <f>SUM(F9:F10,M6:M10,T6:T8)</f>
        <v>3257</v>
      </c>
      <c r="N12" s="4"/>
      <c r="O12" s="19" t="s">
        <v>24</v>
      </c>
      <c r="P12" s="7">
        <f>SUM(P9:P10,W6:W8)</f>
        <v>877</v>
      </c>
      <c r="Q12" s="4"/>
      <c r="R12" s="7">
        <f>SUM(R9:R10,Y6:Y8)</f>
        <v>395</v>
      </c>
      <c r="S12" s="4"/>
      <c r="T12" s="7">
        <f>SUM(T9:T10,AA6:AA8)</f>
        <v>482</v>
      </c>
      <c r="U12" s="4"/>
      <c r="V12" s="19"/>
      <c r="W12" s="20"/>
      <c r="X12" s="20"/>
      <c r="Y12" s="20"/>
      <c r="Z12" s="20"/>
      <c r="AA12" s="20"/>
    </row>
    <row r="13" spans="1:28" ht="18.5" thickBot="1" x14ac:dyDescent="0.6">
      <c r="A13" s="21">
        <f>B12/$B$4</f>
        <v>0.21617911078255359</v>
      </c>
      <c r="B13" s="2"/>
      <c r="C13" s="2"/>
      <c r="D13" s="2"/>
      <c r="E13" s="2"/>
      <c r="F13" s="2"/>
      <c r="G13" s="2"/>
      <c r="H13" s="21">
        <f>I12/$B$4</f>
        <v>0.69120287253141832</v>
      </c>
      <c r="I13" s="2"/>
      <c r="J13" s="2"/>
      <c r="K13" s="2"/>
      <c r="L13" s="2"/>
      <c r="M13" s="2"/>
      <c r="N13" s="2"/>
      <c r="O13" s="21">
        <f>P12/$B$4</f>
        <v>9.2618016686028093E-2</v>
      </c>
      <c r="P13" s="2"/>
      <c r="Q13" s="2"/>
      <c r="R13" s="2"/>
      <c r="S13" s="2"/>
      <c r="T13" s="2"/>
      <c r="U13" s="2"/>
      <c r="V13" s="22"/>
      <c r="W13" s="23">
        <v>45.982523058258003</v>
      </c>
      <c r="X13" s="23"/>
      <c r="Y13" s="23">
        <v>44.735906010613803</v>
      </c>
      <c r="Z13" s="23"/>
      <c r="AA13" s="23">
        <v>47.199723886121191</v>
      </c>
      <c r="AB13" s="2"/>
    </row>
    <row r="14" spans="1:28" x14ac:dyDescent="0.55000000000000004">
      <c r="V14" s="24">
        <v>100</v>
      </c>
      <c r="W14" s="25">
        <v>25</v>
      </c>
      <c r="X14" s="24">
        <v>2500</v>
      </c>
      <c r="Y14" s="24">
        <v>5</v>
      </c>
      <c r="Z14" s="24">
        <v>500</v>
      </c>
      <c r="AA14" s="24">
        <v>20</v>
      </c>
      <c r="AB14" s="24">
        <v>500</v>
      </c>
    </row>
    <row r="15" spans="1:28" x14ac:dyDescent="0.55000000000000004">
      <c r="V15" s="24">
        <v>101</v>
      </c>
      <c r="W15" s="25">
        <v>24</v>
      </c>
      <c r="X15" s="24">
        <v>2424</v>
      </c>
      <c r="Y15" s="24">
        <v>2</v>
      </c>
      <c r="Z15" s="24">
        <v>202</v>
      </c>
      <c r="AA15" s="24">
        <v>22</v>
      </c>
      <c r="AB15" s="24">
        <v>528</v>
      </c>
    </row>
    <row r="16" spans="1:28" x14ac:dyDescent="0.55000000000000004">
      <c r="B16" s="26"/>
      <c r="D16" s="26"/>
      <c r="F16" s="26"/>
      <c r="H16" s="26"/>
      <c r="I16" s="26"/>
      <c r="V16" s="24">
        <v>102</v>
      </c>
      <c r="W16" s="25">
        <v>14</v>
      </c>
      <c r="X16" s="24">
        <v>1428</v>
      </c>
      <c r="Y16" s="24">
        <v>1</v>
      </c>
      <c r="Z16" s="24">
        <v>102</v>
      </c>
      <c r="AA16" s="24">
        <v>13</v>
      </c>
      <c r="AB16" s="24">
        <v>182</v>
      </c>
    </row>
    <row r="17" spans="22:28" x14ac:dyDescent="0.55000000000000004">
      <c r="V17" s="24">
        <v>103</v>
      </c>
      <c r="W17" s="25">
        <v>6</v>
      </c>
      <c r="X17" s="24">
        <v>618</v>
      </c>
      <c r="Y17" s="24">
        <v>0</v>
      </c>
      <c r="Z17" s="24">
        <v>0</v>
      </c>
      <c r="AA17" s="24">
        <v>6</v>
      </c>
      <c r="AB17" s="24">
        <v>36</v>
      </c>
    </row>
    <row r="18" spans="22:28" x14ac:dyDescent="0.55000000000000004">
      <c r="V18" s="24">
        <v>104</v>
      </c>
      <c r="W18" s="25">
        <v>5</v>
      </c>
      <c r="X18" s="24">
        <v>520</v>
      </c>
      <c r="Y18" s="24">
        <v>1</v>
      </c>
      <c r="Z18" s="24">
        <v>104</v>
      </c>
      <c r="AA18" s="24">
        <v>4</v>
      </c>
      <c r="AB18" s="24">
        <v>20</v>
      </c>
    </row>
    <row r="19" spans="22:28" x14ac:dyDescent="0.55000000000000004">
      <c r="V19" s="24">
        <v>105</v>
      </c>
      <c r="W19" s="25">
        <v>0</v>
      </c>
      <c r="X19" s="24">
        <v>0</v>
      </c>
      <c r="Y19" s="24"/>
      <c r="Z19" s="24">
        <v>0</v>
      </c>
      <c r="AA19" s="24"/>
      <c r="AB19" s="24">
        <v>0</v>
      </c>
    </row>
    <row r="22" spans="22:28" x14ac:dyDescent="0.55000000000000004">
      <c r="V22" s="24"/>
      <c r="W22" s="24"/>
      <c r="X22" s="24"/>
      <c r="Y22" s="24"/>
      <c r="Z22" s="24"/>
      <c r="AA22" s="24"/>
      <c r="AB22" s="24"/>
    </row>
  </sheetData>
  <mergeCells count="16">
    <mergeCell ref="V2:V3"/>
    <mergeCell ref="W2:X3"/>
    <mergeCell ref="Y2:Z3"/>
    <mergeCell ref="AA2:AB3"/>
    <mergeCell ref="K2:L3"/>
    <mergeCell ref="M2:N3"/>
    <mergeCell ref="O2:O3"/>
    <mergeCell ref="P2:Q3"/>
    <mergeCell ref="R2:S3"/>
    <mergeCell ref="T2:U3"/>
    <mergeCell ref="I2:J3"/>
    <mergeCell ref="A2:A3"/>
    <mergeCell ref="B2:C3"/>
    <mergeCell ref="D2:E3"/>
    <mergeCell ref="F2:G3"/>
    <mergeCell ref="H2:H3"/>
  </mergeCells>
  <phoneticPr fontId="2"/>
  <pageMargins left="0.47986111111111113" right="0.31805555555555554" top="1" bottom="1" header="0.51111111111111107" footer="0.51111111111111107"/>
  <pageSetup paperSize="9" scale="77" firstPageNumber="429496319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B22"/>
  <sheetViews>
    <sheetView zoomScaleNormal="100" workbookViewId="0">
      <selection activeCell="D4" sqref="D4"/>
    </sheetView>
  </sheetViews>
  <sheetFormatPr defaultColWidth="9.83203125" defaultRowHeight="18" x14ac:dyDescent="0.55000000000000004"/>
  <cols>
    <col min="1" max="1" width="10.25" style="1" customWidth="1"/>
    <col min="2" max="2" width="8.75" style="1" customWidth="1"/>
    <col min="3" max="3" width="1.75" style="1" customWidth="1"/>
    <col min="4" max="4" width="8.75" style="1" customWidth="1"/>
    <col min="5" max="5" width="1.75" style="1" customWidth="1"/>
    <col min="6" max="6" width="8.75" style="1" customWidth="1"/>
    <col min="7" max="7" width="1.75" style="1" customWidth="1"/>
    <col min="8" max="8" width="10.25" style="1" customWidth="1"/>
    <col min="9" max="9" width="8.75" style="1" customWidth="1"/>
    <col min="10" max="10" width="1.75" style="1" customWidth="1"/>
    <col min="11" max="11" width="8.75" style="1" customWidth="1"/>
    <col min="12" max="12" width="1.75" style="1" customWidth="1"/>
    <col min="13" max="13" width="8.75" style="1" customWidth="1"/>
    <col min="14" max="14" width="1.75" style="1" customWidth="1"/>
    <col min="15" max="15" width="10.25" style="1" customWidth="1"/>
    <col min="16" max="16" width="8.75" style="1" customWidth="1"/>
    <col min="17" max="17" width="1.75" style="1" customWidth="1"/>
    <col min="18" max="18" width="8.75" style="1" customWidth="1"/>
    <col min="19" max="19" width="1.75" style="1" customWidth="1"/>
    <col min="20" max="20" width="8.75" style="1" customWidth="1"/>
    <col min="21" max="21" width="1.75" style="1" customWidth="1"/>
    <col min="22" max="22" width="10.25" style="1" customWidth="1"/>
    <col min="23" max="23" width="8.75" style="1" customWidth="1"/>
    <col min="24" max="24" width="1.75" style="1" customWidth="1"/>
    <col min="25" max="25" width="8.75" style="1" customWidth="1"/>
    <col min="26" max="26" width="1.75" style="1" customWidth="1"/>
    <col min="27" max="27" width="8.75" style="1" customWidth="1"/>
    <col min="28" max="28" width="1.75" style="1" customWidth="1"/>
    <col min="29" max="16384" width="9.83203125" style="1"/>
  </cols>
  <sheetData>
    <row r="1" spans="1:28" s="27" customFormat="1" ht="23" thickBot="1" x14ac:dyDescent="0.6">
      <c r="A1" s="27" t="s">
        <v>27</v>
      </c>
      <c r="AB1" s="28" t="s">
        <v>26</v>
      </c>
    </row>
    <row r="2" spans="1:28" x14ac:dyDescent="0.55000000000000004">
      <c r="A2" s="30" t="s">
        <v>0</v>
      </c>
      <c r="B2" s="29" t="s">
        <v>1</v>
      </c>
      <c r="C2" s="30"/>
      <c r="D2" s="29" t="s">
        <v>2</v>
      </c>
      <c r="E2" s="30"/>
      <c r="F2" s="29" t="s">
        <v>3</v>
      </c>
      <c r="G2" s="33"/>
      <c r="H2" s="35" t="s">
        <v>0</v>
      </c>
      <c r="I2" s="29" t="s">
        <v>1</v>
      </c>
      <c r="J2" s="30"/>
      <c r="K2" s="29" t="s">
        <v>2</v>
      </c>
      <c r="L2" s="30"/>
      <c r="M2" s="29" t="s">
        <v>3</v>
      </c>
      <c r="N2" s="37"/>
      <c r="O2" s="35" t="s">
        <v>0</v>
      </c>
      <c r="P2" s="29" t="s">
        <v>1</v>
      </c>
      <c r="Q2" s="30"/>
      <c r="R2" s="29" t="s">
        <v>2</v>
      </c>
      <c r="S2" s="30"/>
      <c r="T2" s="29" t="s">
        <v>3</v>
      </c>
      <c r="U2" s="33"/>
      <c r="V2" s="35" t="s">
        <v>0</v>
      </c>
      <c r="W2" s="29" t="s">
        <v>1</v>
      </c>
      <c r="X2" s="30"/>
      <c r="Y2" s="29" t="s">
        <v>2</v>
      </c>
      <c r="Z2" s="30"/>
      <c r="AA2" s="29" t="s">
        <v>3</v>
      </c>
      <c r="AB2" s="37"/>
    </row>
    <row r="3" spans="1:28" x14ac:dyDescent="0.55000000000000004">
      <c r="A3" s="32"/>
      <c r="B3" s="31"/>
      <c r="C3" s="32"/>
      <c r="D3" s="31"/>
      <c r="E3" s="32"/>
      <c r="F3" s="31"/>
      <c r="G3" s="34"/>
      <c r="H3" s="36"/>
      <c r="I3" s="31"/>
      <c r="J3" s="32"/>
      <c r="K3" s="31"/>
      <c r="L3" s="32"/>
      <c r="M3" s="31"/>
      <c r="N3" s="38"/>
      <c r="O3" s="36"/>
      <c r="P3" s="31"/>
      <c r="Q3" s="32"/>
      <c r="R3" s="31"/>
      <c r="S3" s="32"/>
      <c r="T3" s="31"/>
      <c r="U3" s="34"/>
      <c r="V3" s="36"/>
      <c r="W3" s="31"/>
      <c r="X3" s="32"/>
      <c r="Y3" s="31"/>
      <c r="Z3" s="32"/>
      <c r="AA3" s="31"/>
      <c r="AB3" s="38"/>
    </row>
    <row r="4" spans="1:28" x14ac:dyDescent="0.55000000000000004">
      <c r="A4" s="6" t="s">
        <v>4</v>
      </c>
      <c r="B4" s="7">
        <f>SUM(D4,F4)</f>
        <v>8088</v>
      </c>
      <c r="C4" s="4"/>
      <c r="D4" s="7">
        <v>4009</v>
      </c>
      <c r="E4" s="4"/>
      <c r="F4" s="7">
        <v>4079</v>
      </c>
      <c r="G4" s="4"/>
      <c r="H4" s="5"/>
      <c r="O4" s="5"/>
      <c r="V4" s="5"/>
    </row>
    <row r="5" spans="1:28" x14ac:dyDescent="0.55000000000000004">
      <c r="A5" s="3"/>
      <c r="B5" s="4"/>
      <c r="C5" s="4"/>
      <c r="D5" s="4"/>
      <c r="E5" s="4"/>
      <c r="F5" s="4"/>
      <c r="G5" s="4"/>
      <c r="H5" s="5"/>
      <c r="O5" s="5"/>
      <c r="V5" s="5"/>
    </row>
    <row r="6" spans="1:28" x14ac:dyDescent="0.55000000000000004">
      <c r="A6" s="8" t="s">
        <v>5</v>
      </c>
      <c r="B6" s="7">
        <f>SUM(D6,F6)</f>
        <v>944</v>
      </c>
      <c r="C6" s="4"/>
      <c r="D6" s="7">
        <v>460</v>
      </c>
      <c r="E6" s="4"/>
      <c r="F6" s="7">
        <v>484</v>
      </c>
      <c r="G6" s="4"/>
      <c r="H6" s="9" t="s">
        <v>6</v>
      </c>
      <c r="I6" s="7">
        <f>SUM(K6,M6)</f>
        <v>575</v>
      </c>
      <c r="J6" s="4"/>
      <c r="K6" s="10">
        <v>262</v>
      </c>
      <c r="L6" s="4"/>
      <c r="M6" s="7">
        <v>313</v>
      </c>
      <c r="N6" s="4"/>
      <c r="O6" s="9" t="s">
        <v>7</v>
      </c>
      <c r="P6" s="7">
        <f>SUM(R6,T6)</f>
        <v>321</v>
      </c>
      <c r="Q6" s="4"/>
      <c r="R6" s="7">
        <v>161</v>
      </c>
      <c r="S6" s="4"/>
      <c r="T6" s="7">
        <v>160</v>
      </c>
      <c r="U6" s="4"/>
      <c r="V6" s="9" t="s">
        <v>8</v>
      </c>
      <c r="W6" s="7">
        <f>SUM(Y6,AA6)</f>
        <v>130</v>
      </c>
      <c r="X6" s="4"/>
      <c r="Y6" s="7">
        <v>55</v>
      </c>
      <c r="Z6" s="4"/>
      <c r="AA6" s="7">
        <v>75</v>
      </c>
    </row>
    <row r="7" spans="1:28" s="17" customFormat="1" x14ac:dyDescent="0.55000000000000004">
      <c r="A7" s="11" t="s">
        <v>9</v>
      </c>
      <c r="B7" s="7">
        <f t="shared" ref="B7:B10" si="0">SUM(D7,F7)</f>
        <v>559</v>
      </c>
      <c r="C7" s="12"/>
      <c r="D7" s="7">
        <v>258</v>
      </c>
      <c r="E7" s="4"/>
      <c r="F7" s="7">
        <v>301</v>
      </c>
      <c r="G7" s="13"/>
      <c r="H7" s="14" t="s">
        <v>10</v>
      </c>
      <c r="I7" s="7">
        <f t="shared" ref="I7:I10" si="1">SUM(K7,M7)</f>
        <v>1098</v>
      </c>
      <c r="J7" s="13"/>
      <c r="K7" s="15">
        <v>523</v>
      </c>
      <c r="L7" s="16"/>
      <c r="M7" s="15">
        <v>575</v>
      </c>
      <c r="N7" s="13"/>
      <c r="O7" s="14" t="s">
        <v>11</v>
      </c>
      <c r="P7" s="7">
        <f t="shared" ref="P7:P10" si="2">SUM(R7,T7)</f>
        <v>309</v>
      </c>
      <c r="Q7" s="13"/>
      <c r="R7" s="7">
        <v>160</v>
      </c>
      <c r="S7" s="4"/>
      <c r="T7" s="7">
        <v>149</v>
      </c>
      <c r="U7" s="13"/>
      <c r="V7" s="14" t="s">
        <v>12</v>
      </c>
      <c r="W7" s="7">
        <f t="shared" ref="W7:W8" si="3">SUM(Y7,AA7)</f>
        <v>84</v>
      </c>
      <c r="X7" s="13"/>
      <c r="Y7" s="7">
        <v>37</v>
      </c>
      <c r="Z7" s="4"/>
      <c r="AA7" s="7">
        <v>47</v>
      </c>
    </row>
    <row r="8" spans="1:28" s="17" customFormat="1" x14ac:dyDescent="0.55000000000000004">
      <c r="A8" s="11" t="s">
        <v>13</v>
      </c>
      <c r="B8" s="7">
        <f t="shared" si="0"/>
        <v>213</v>
      </c>
      <c r="C8" s="13"/>
      <c r="D8" s="7">
        <v>106</v>
      </c>
      <c r="E8" s="4"/>
      <c r="F8" s="7">
        <v>107</v>
      </c>
      <c r="G8" s="13"/>
      <c r="H8" s="14" t="s">
        <v>14</v>
      </c>
      <c r="I8" s="7">
        <f t="shared" si="1"/>
        <v>1262</v>
      </c>
      <c r="J8" s="13"/>
      <c r="K8" s="15">
        <v>648</v>
      </c>
      <c r="L8" s="16"/>
      <c r="M8" s="15">
        <v>614</v>
      </c>
      <c r="N8" s="13"/>
      <c r="O8" s="14" t="s">
        <v>15</v>
      </c>
      <c r="P8" s="7">
        <f t="shared" si="2"/>
        <v>317</v>
      </c>
      <c r="Q8" s="13"/>
      <c r="R8" s="7">
        <v>155</v>
      </c>
      <c r="S8" s="4"/>
      <c r="T8" s="7">
        <v>162</v>
      </c>
      <c r="U8" s="13"/>
      <c r="V8" s="14" t="s">
        <v>25</v>
      </c>
      <c r="W8" s="7">
        <f t="shared" si="3"/>
        <v>106</v>
      </c>
      <c r="X8" s="13"/>
      <c r="Y8" s="7">
        <v>27</v>
      </c>
      <c r="Z8" s="4"/>
      <c r="AA8" s="7">
        <v>79</v>
      </c>
    </row>
    <row r="9" spans="1:28" s="17" customFormat="1" x14ac:dyDescent="0.55000000000000004">
      <c r="A9" s="11" t="s">
        <v>16</v>
      </c>
      <c r="B9" s="7">
        <f t="shared" si="0"/>
        <v>154</v>
      </c>
      <c r="C9" s="13"/>
      <c r="D9" s="7">
        <v>76</v>
      </c>
      <c r="E9" s="4"/>
      <c r="F9" s="7">
        <v>78</v>
      </c>
      <c r="G9" s="13"/>
      <c r="H9" s="14" t="s">
        <v>17</v>
      </c>
      <c r="I9" s="7">
        <f t="shared" si="1"/>
        <v>884</v>
      </c>
      <c r="J9" s="13"/>
      <c r="K9" s="15">
        <v>493</v>
      </c>
      <c r="L9" s="16"/>
      <c r="M9" s="15">
        <v>391</v>
      </c>
      <c r="N9" s="13"/>
      <c r="O9" s="14" t="s">
        <v>18</v>
      </c>
      <c r="P9" s="7">
        <f t="shared" si="2"/>
        <v>268</v>
      </c>
      <c r="Q9" s="13"/>
      <c r="R9" s="7">
        <v>133</v>
      </c>
      <c r="S9" s="4"/>
      <c r="T9" s="7">
        <v>135</v>
      </c>
      <c r="U9" s="13"/>
      <c r="V9" s="14"/>
      <c r="W9" s="7"/>
      <c r="X9" s="13"/>
      <c r="Y9" s="7"/>
      <c r="Z9" s="4"/>
      <c r="AA9" s="7"/>
    </row>
    <row r="10" spans="1:28" s="17" customFormat="1" x14ac:dyDescent="0.55000000000000004">
      <c r="A10" s="11" t="s">
        <v>19</v>
      </c>
      <c r="B10" s="7">
        <f t="shared" si="0"/>
        <v>235</v>
      </c>
      <c r="C10" s="13"/>
      <c r="D10" s="7">
        <v>112</v>
      </c>
      <c r="E10" s="4"/>
      <c r="F10" s="7">
        <v>123</v>
      </c>
      <c r="G10" s="13"/>
      <c r="H10" s="14" t="s">
        <v>20</v>
      </c>
      <c r="I10" s="7">
        <f t="shared" si="1"/>
        <v>461</v>
      </c>
      <c r="J10" s="13"/>
      <c r="K10" s="15">
        <v>255</v>
      </c>
      <c r="L10" s="16"/>
      <c r="M10" s="15">
        <v>206</v>
      </c>
      <c r="N10" s="13"/>
      <c r="O10" s="14" t="s">
        <v>21</v>
      </c>
      <c r="P10" s="7">
        <f t="shared" si="2"/>
        <v>168</v>
      </c>
      <c r="Q10" s="13"/>
      <c r="R10" s="7">
        <v>88</v>
      </c>
      <c r="S10" s="4"/>
      <c r="T10" s="7">
        <v>80</v>
      </c>
      <c r="U10" s="13"/>
      <c r="V10" s="14"/>
      <c r="W10" s="7"/>
      <c r="X10" s="13"/>
      <c r="Y10" s="7"/>
      <c r="Z10" s="4"/>
      <c r="AA10" s="7"/>
    </row>
    <row r="11" spans="1:28" x14ac:dyDescent="0.55000000000000004">
      <c r="A11" s="3"/>
      <c r="B11" s="18"/>
      <c r="C11" s="18"/>
      <c r="D11" s="18"/>
      <c r="E11" s="18"/>
      <c r="F11" s="18"/>
      <c r="G11" s="18"/>
      <c r="H11" s="5"/>
      <c r="I11" s="18"/>
      <c r="J11" s="18"/>
      <c r="K11" s="18"/>
      <c r="L11" s="18"/>
      <c r="M11" s="18"/>
      <c r="N11" s="18"/>
      <c r="O11" s="5"/>
      <c r="P11" s="18"/>
      <c r="Q11" s="18"/>
      <c r="R11" s="18"/>
      <c r="S11" s="18"/>
      <c r="T11" s="18"/>
      <c r="U11" s="18"/>
      <c r="V11" s="5"/>
      <c r="W11" s="18"/>
      <c r="X11" s="18"/>
      <c r="Y11" s="18"/>
      <c r="Z11" s="18"/>
      <c r="AA11" s="18"/>
    </row>
    <row r="12" spans="1:28" x14ac:dyDescent="0.55000000000000004">
      <c r="A12" s="6" t="s">
        <v>22</v>
      </c>
      <c r="B12" s="7">
        <f>SUM(D12,F12)</f>
        <v>1716</v>
      </c>
      <c r="C12" s="4"/>
      <c r="D12" s="7">
        <f>SUM(D6:D8)</f>
        <v>824</v>
      </c>
      <c r="E12" s="4"/>
      <c r="F12" s="7">
        <f>SUM(F6:F8)</f>
        <v>892</v>
      </c>
      <c r="G12" s="4"/>
      <c r="H12" s="9" t="s">
        <v>23</v>
      </c>
      <c r="I12" s="7">
        <f>SUM(B9:B10,I6:I10,P6:P8)</f>
        <v>5616</v>
      </c>
      <c r="J12" s="4"/>
      <c r="K12" s="7">
        <f>SUM(D9:D10,K6:K10,R6:R8)</f>
        <v>2845</v>
      </c>
      <c r="L12" s="4"/>
      <c r="M12" s="7">
        <f>SUM(F9:F10,M6:M10,T6:T8)</f>
        <v>2771</v>
      </c>
      <c r="N12" s="4"/>
      <c r="O12" s="19" t="s">
        <v>24</v>
      </c>
      <c r="P12" s="7">
        <f>SUM(P9:P10,W6:W8)</f>
        <v>756</v>
      </c>
      <c r="Q12" s="4"/>
      <c r="R12" s="7">
        <f>SUM(R9:R10,Y6:Y8)</f>
        <v>340</v>
      </c>
      <c r="S12" s="4"/>
      <c r="T12" s="7">
        <f>SUM(T9:T10,AA6:AA8)</f>
        <v>416</v>
      </c>
      <c r="U12" s="4"/>
      <c r="V12" s="19"/>
      <c r="W12" s="20"/>
      <c r="X12" s="20"/>
      <c r="Y12" s="20"/>
      <c r="Z12" s="20"/>
      <c r="AA12" s="20"/>
    </row>
    <row r="13" spans="1:28" ht="18.5" thickBot="1" x14ac:dyDescent="0.6">
      <c r="A13" s="21">
        <f>B12/$B$4</f>
        <v>0.21216617210682492</v>
      </c>
      <c r="B13" s="2"/>
      <c r="C13" s="2"/>
      <c r="D13" s="2"/>
      <c r="E13" s="2"/>
      <c r="F13" s="2"/>
      <c r="G13" s="2"/>
      <c r="H13" s="21">
        <f>I12/$B$4</f>
        <v>0.6943620178041543</v>
      </c>
      <c r="I13" s="2"/>
      <c r="J13" s="2"/>
      <c r="K13" s="2"/>
      <c r="L13" s="2"/>
      <c r="M13" s="2"/>
      <c r="N13" s="2"/>
      <c r="O13" s="21">
        <f>P12/$B$4</f>
        <v>9.3471810089020765E-2</v>
      </c>
      <c r="P13" s="2"/>
      <c r="Q13" s="2"/>
      <c r="R13" s="2"/>
      <c r="S13" s="2"/>
      <c r="T13" s="2"/>
      <c r="U13" s="2"/>
      <c r="V13" s="22"/>
      <c r="W13" s="23">
        <v>45.982523058258003</v>
      </c>
      <c r="X13" s="23"/>
      <c r="Y13" s="23">
        <v>44.735906010613803</v>
      </c>
      <c r="Z13" s="23"/>
      <c r="AA13" s="23">
        <v>47.199723886121191</v>
      </c>
      <c r="AB13" s="2"/>
    </row>
    <row r="14" spans="1:28" x14ac:dyDescent="0.55000000000000004">
      <c r="V14" s="24">
        <v>100</v>
      </c>
      <c r="W14" s="25">
        <v>25</v>
      </c>
      <c r="X14" s="24">
        <v>2500</v>
      </c>
      <c r="Y14" s="24">
        <v>5</v>
      </c>
      <c r="Z14" s="24">
        <v>500</v>
      </c>
      <c r="AA14" s="24">
        <v>20</v>
      </c>
      <c r="AB14" s="24">
        <v>500</v>
      </c>
    </row>
    <row r="15" spans="1:28" x14ac:dyDescent="0.55000000000000004">
      <c r="V15" s="24">
        <v>101</v>
      </c>
      <c r="W15" s="25">
        <v>24</v>
      </c>
      <c r="X15" s="24">
        <v>2424</v>
      </c>
      <c r="Y15" s="24">
        <v>2</v>
      </c>
      <c r="Z15" s="24">
        <v>202</v>
      </c>
      <c r="AA15" s="24">
        <v>22</v>
      </c>
      <c r="AB15" s="24">
        <v>528</v>
      </c>
    </row>
    <row r="16" spans="1:28" x14ac:dyDescent="0.55000000000000004">
      <c r="B16" s="26"/>
      <c r="D16" s="26"/>
      <c r="F16" s="26"/>
      <c r="H16" s="26"/>
      <c r="I16" s="26"/>
      <c r="V16" s="24">
        <v>102</v>
      </c>
      <c r="W16" s="25">
        <v>14</v>
      </c>
      <c r="X16" s="24">
        <v>1428</v>
      </c>
      <c r="Y16" s="24">
        <v>1</v>
      </c>
      <c r="Z16" s="24">
        <v>102</v>
      </c>
      <c r="AA16" s="24">
        <v>13</v>
      </c>
      <c r="AB16" s="24">
        <v>182</v>
      </c>
    </row>
    <row r="17" spans="22:28" x14ac:dyDescent="0.55000000000000004">
      <c r="V17" s="24">
        <v>103</v>
      </c>
      <c r="W17" s="25">
        <v>6</v>
      </c>
      <c r="X17" s="24">
        <v>618</v>
      </c>
      <c r="Y17" s="24">
        <v>0</v>
      </c>
      <c r="Z17" s="24">
        <v>0</v>
      </c>
      <c r="AA17" s="24">
        <v>6</v>
      </c>
      <c r="AB17" s="24">
        <v>36</v>
      </c>
    </row>
    <row r="18" spans="22:28" x14ac:dyDescent="0.55000000000000004">
      <c r="V18" s="24">
        <v>104</v>
      </c>
      <c r="W18" s="25">
        <v>5</v>
      </c>
      <c r="X18" s="24">
        <v>520</v>
      </c>
      <c r="Y18" s="24">
        <v>1</v>
      </c>
      <c r="Z18" s="24">
        <v>104</v>
      </c>
      <c r="AA18" s="24">
        <v>4</v>
      </c>
      <c r="AB18" s="24">
        <v>20</v>
      </c>
    </row>
    <row r="19" spans="22:28" x14ac:dyDescent="0.55000000000000004">
      <c r="V19" s="24">
        <v>105</v>
      </c>
      <c r="W19" s="25">
        <v>0</v>
      </c>
      <c r="X19" s="24">
        <v>0</v>
      </c>
      <c r="Y19" s="24"/>
      <c r="Z19" s="24">
        <v>0</v>
      </c>
      <c r="AA19" s="24"/>
      <c r="AB19" s="24">
        <v>0</v>
      </c>
    </row>
    <row r="22" spans="22:28" x14ac:dyDescent="0.55000000000000004">
      <c r="V22" s="24"/>
      <c r="W22" s="24"/>
      <c r="X22" s="24"/>
      <c r="Y22" s="24"/>
      <c r="Z22" s="24"/>
      <c r="AA22" s="24"/>
      <c r="AB22" s="24"/>
    </row>
  </sheetData>
  <mergeCells count="16">
    <mergeCell ref="V2:V3"/>
    <mergeCell ref="W2:X3"/>
    <mergeCell ref="Y2:Z3"/>
    <mergeCell ref="AA2:AB3"/>
    <mergeCell ref="K2:L3"/>
    <mergeCell ref="M2:N3"/>
    <mergeCell ref="O2:O3"/>
    <mergeCell ref="P2:Q3"/>
    <mergeCell ref="R2:S3"/>
    <mergeCell ref="T2:U3"/>
    <mergeCell ref="I2:J3"/>
    <mergeCell ref="A2:A3"/>
    <mergeCell ref="B2:C3"/>
    <mergeCell ref="D2:E3"/>
    <mergeCell ref="F2:G3"/>
    <mergeCell ref="H2:H3"/>
  </mergeCells>
  <phoneticPr fontId="2"/>
  <pageMargins left="0.47986111111111113" right="0.31805555555555554" top="1" bottom="1" header="0.51111111111111107" footer="0.51111111111111107"/>
  <pageSetup paperSize="9" scale="77" firstPageNumber="429496319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B22"/>
  <sheetViews>
    <sheetView zoomScaleNormal="100" workbookViewId="0"/>
  </sheetViews>
  <sheetFormatPr defaultColWidth="9.83203125" defaultRowHeight="18" x14ac:dyDescent="0.55000000000000004"/>
  <cols>
    <col min="1" max="1" width="10.25" style="1" customWidth="1"/>
    <col min="2" max="2" width="8.75" style="1" customWidth="1"/>
    <col min="3" max="3" width="1.75" style="1" customWidth="1"/>
    <col min="4" max="4" width="8.75" style="1" customWidth="1"/>
    <col min="5" max="5" width="1.75" style="1" customWidth="1"/>
    <col min="6" max="6" width="8.75" style="1" customWidth="1"/>
    <col min="7" max="7" width="1.75" style="1" customWidth="1"/>
    <col min="8" max="8" width="10.25" style="1" customWidth="1"/>
    <col min="9" max="9" width="8.75" style="1" customWidth="1"/>
    <col min="10" max="10" width="1.75" style="1" customWidth="1"/>
    <col min="11" max="11" width="8.75" style="1" customWidth="1"/>
    <col min="12" max="12" width="1.75" style="1" customWidth="1"/>
    <col min="13" max="13" width="8.75" style="1" customWidth="1"/>
    <col min="14" max="14" width="1.75" style="1" customWidth="1"/>
    <col min="15" max="15" width="10.25" style="1" customWidth="1"/>
    <col min="16" max="16" width="8.75" style="1" customWidth="1"/>
    <col min="17" max="17" width="1.75" style="1" customWidth="1"/>
    <col min="18" max="18" width="8.75" style="1" customWidth="1"/>
    <col min="19" max="19" width="1.75" style="1" customWidth="1"/>
    <col min="20" max="20" width="8.75" style="1" customWidth="1"/>
    <col min="21" max="21" width="1.75" style="1" customWidth="1"/>
    <col min="22" max="22" width="10.25" style="1" customWidth="1"/>
    <col min="23" max="23" width="8.75" style="1" customWidth="1"/>
    <col min="24" max="24" width="1.75" style="1" customWidth="1"/>
    <col min="25" max="25" width="8.75" style="1" customWidth="1"/>
    <col min="26" max="26" width="1.75" style="1" customWidth="1"/>
    <col min="27" max="27" width="8.75" style="1" customWidth="1"/>
    <col min="28" max="28" width="1.75" style="1" customWidth="1"/>
    <col min="29" max="16384" width="9.83203125" style="1"/>
  </cols>
  <sheetData>
    <row r="1" spans="1:28" s="27" customFormat="1" ht="23" thickBot="1" x14ac:dyDescent="0.6">
      <c r="A1" s="27" t="s">
        <v>27</v>
      </c>
      <c r="AB1" s="28" t="s">
        <v>26</v>
      </c>
    </row>
    <row r="2" spans="1:28" x14ac:dyDescent="0.55000000000000004">
      <c r="A2" s="30" t="s">
        <v>0</v>
      </c>
      <c r="B2" s="29" t="s">
        <v>1</v>
      </c>
      <c r="C2" s="30"/>
      <c r="D2" s="29" t="s">
        <v>2</v>
      </c>
      <c r="E2" s="30"/>
      <c r="F2" s="29" t="s">
        <v>3</v>
      </c>
      <c r="G2" s="33"/>
      <c r="H2" s="35" t="s">
        <v>0</v>
      </c>
      <c r="I2" s="29" t="s">
        <v>1</v>
      </c>
      <c r="J2" s="30"/>
      <c r="K2" s="29" t="s">
        <v>2</v>
      </c>
      <c r="L2" s="30"/>
      <c r="M2" s="29" t="s">
        <v>3</v>
      </c>
      <c r="N2" s="37"/>
      <c r="O2" s="35" t="s">
        <v>0</v>
      </c>
      <c r="P2" s="29" t="s">
        <v>1</v>
      </c>
      <c r="Q2" s="30"/>
      <c r="R2" s="29" t="s">
        <v>2</v>
      </c>
      <c r="S2" s="30"/>
      <c r="T2" s="29" t="s">
        <v>3</v>
      </c>
      <c r="U2" s="33"/>
      <c r="V2" s="35" t="s">
        <v>0</v>
      </c>
      <c r="W2" s="29" t="s">
        <v>1</v>
      </c>
      <c r="X2" s="30"/>
      <c r="Y2" s="29" t="s">
        <v>2</v>
      </c>
      <c r="Z2" s="30"/>
      <c r="AA2" s="29" t="s">
        <v>3</v>
      </c>
      <c r="AB2" s="37"/>
    </row>
    <row r="3" spans="1:28" x14ac:dyDescent="0.55000000000000004">
      <c r="A3" s="32"/>
      <c r="B3" s="31"/>
      <c r="C3" s="32"/>
      <c r="D3" s="31"/>
      <c r="E3" s="32"/>
      <c r="F3" s="31"/>
      <c r="G3" s="34"/>
      <c r="H3" s="36"/>
      <c r="I3" s="31"/>
      <c r="J3" s="32"/>
      <c r="K3" s="31"/>
      <c r="L3" s="32"/>
      <c r="M3" s="31"/>
      <c r="N3" s="38"/>
      <c r="O3" s="36"/>
      <c r="P3" s="31"/>
      <c r="Q3" s="32"/>
      <c r="R3" s="31"/>
      <c r="S3" s="32"/>
      <c r="T3" s="31"/>
      <c r="U3" s="34"/>
      <c r="V3" s="36"/>
      <c r="W3" s="31"/>
      <c r="X3" s="32"/>
      <c r="Y3" s="31"/>
      <c r="Z3" s="32"/>
      <c r="AA3" s="31"/>
      <c r="AB3" s="38"/>
    </row>
    <row r="4" spans="1:28" x14ac:dyDescent="0.55000000000000004">
      <c r="A4" s="6" t="s">
        <v>4</v>
      </c>
      <c r="B4" s="7">
        <v>6884</v>
      </c>
      <c r="C4" s="4"/>
      <c r="D4" s="7">
        <v>3425</v>
      </c>
      <c r="E4" s="4"/>
      <c r="F4" s="7">
        <v>3459</v>
      </c>
      <c r="G4" s="4"/>
      <c r="H4" s="5"/>
      <c r="O4" s="5"/>
      <c r="V4" s="5"/>
    </row>
    <row r="5" spans="1:28" x14ac:dyDescent="0.55000000000000004">
      <c r="A5" s="3"/>
      <c r="B5" s="4"/>
      <c r="C5" s="4"/>
      <c r="D5" s="4"/>
      <c r="E5" s="4"/>
      <c r="F5" s="4"/>
      <c r="G5" s="4"/>
      <c r="H5" s="5"/>
      <c r="O5" s="5"/>
      <c r="V5" s="5"/>
    </row>
    <row r="6" spans="1:28" x14ac:dyDescent="0.55000000000000004">
      <c r="A6" s="8" t="s">
        <v>5</v>
      </c>
      <c r="B6" s="7">
        <f>SUM(D6,F6)</f>
        <v>799</v>
      </c>
      <c r="C6" s="4"/>
      <c r="D6" s="7">
        <v>383</v>
      </c>
      <c r="E6" s="4"/>
      <c r="F6" s="7">
        <v>416</v>
      </c>
      <c r="G6" s="4"/>
      <c r="H6" s="9" t="s">
        <v>6</v>
      </c>
      <c r="I6" s="7">
        <f>SUM(K6,M6)</f>
        <v>485</v>
      </c>
      <c r="J6" s="4"/>
      <c r="K6" s="10">
        <v>224</v>
      </c>
      <c r="L6" s="4"/>
      <c r="M6" s="7">
        <v>261</v>
      </c>
      <c r="N6" s="4"/>
      <c r="O6" s="9" t="s">
        <v>7</v>
      </c>
      <c r="P6" s="7">
        <f>SUM(R6,T6)</f>
        <v>278</v>
      </c>
      <c r="Q6" s="4"/>
      <c r="R6" s="7">
        <v>141</v>
      </c>
      <c r="S6" s="4"/>
      <c r="T6" s="7">
        <v>137</v>
      </c>
      <c r="U6" s="4"/>
      <c r="V6" s="9" t="s">
        <v>8</v>
      </c>
      <c r="W6" s="7">
        <f>SUM(Y6,AA6)</f>
        <v>111</v>
      </c>
      <c r="X6" s="4"/>
      <c r="Y6" s="7">
        <v>51</v>
      </c>
      <c r="Z6" s="4"/>
      <c r="AA6" s="7">
        <v>60</v>
      </c>
    </row>
    <row r="7" spans="1:28" s="17" customFormat="1" x14ac:dyDescent="0.55000000000000004">
      <c r="A7" s="11" t="s">
        <v>9</v>
      </c>
      <c r="B7" s="7">
        <f t="shared" ref="B7:B10" si="0">SUM(D7,F7)</f>
        <v>397</v>
      </c>
      <c r="C7" s="12"/>
      <c r="D7" s="7">
        <v>182</v>
      </c>
      <c r="E7" s="4"/>
      <c r="F7" s="7">
        <v>215</v>
      </c>
      <c r="G7" s="13"/>
      <c r="H7" s="14" t="s">
        <v>10</v>
      </c>
      <c r="I7" s="7">
        <f t="shared" ref="I7:I10" si="1">SUM(K7,M7)</f>
        <v>974</v>
      </c>
      <c r="J7" s="13"/>
      <c r="K7" s="15">
        <v>458</v>
      </c>
      <c r="L7" s="16"/>
      <c r="M7" s="15">
        <v>516</v>
      </c>
      <c r="N7" s="13"/>
      <c r="O7" s="14" t="s">
        <v>11</v>
      </c>
      <c r="P7" s="7">
        <f t="shared" ref="P7:P10" si="2">SUM(R7,T7)</f>
        <v>283</v>
      </c>
      <c r="Q7" s="13"/>
      <c r="R7" s="7">
        <v>144</v>
      </c>
      <c r="S7" s="4"/>
      <c r="T7" s="7">
        <v>139</v>
      </c>
      <c r="U7" s="13"/>
      <c r="V7" s="14" t="s">
        <v>12</v>
      </c>
      <c r="W7" s="7">
        <f t="shared" ref="W7:W8" si="3">SUM(Y7,AA7)</f>
        <v>69</v>
      </c>
      <c r="X7" s="13"/>
      <c r="Y7" s="7">
        <v>31</v>
      </c>
      <c r="Z7" s="4"/>
      <c r="AA7" s="7">
        <v>38</v>
      </c>
    </row>
    <row r="8" spans="1:28" s="17" customFormat="1" x14ac:dyDescent="0.55000000000000004">
      <c r="A8" s="11" t="s">
        <v>13</v>
      </c>
      <c r="B8" s="7">
        <f t="shared" si="0"/>
        <v>179</v>
      </c>
      <c r="C8" s="13"/>
      <c r="D8" s="7">
        <v>93</v>
      </c>
      <c r="E8" s="4"/>
      <c r="F8" s="7">
        <v>86</v>
      </c>
      <c r="G8" s="13"/>
      <c r="H8" s="14" t="s">
        <v>14</v>
      </c>
      <c r="I8" s="7">
        <f t="shared" si="1"/>
        <v>1131</v>
      </c>
      <c r="J8" s="13"/>
      <c r="K8" s="15">
        <v>587</v>
      </c>
      <c r="L8" s="16"/>
      <c r="M8" s="15">
        <v>544</v>
      </c>
      <c r="N8" s="13"/>
      <c r="O8" s="14" t="s">
        <v>15</v>
      </c>
      <c r="P8" s="7">
        <f t="shared" si="2"/>
        <v>303</v>
      </c>
      <c r="Q8" s="13"/>
      <c r="R8" s="7">
        <v>147</v>
      </c>
      <c r="S8" s="4"/>
      <c r="T8" s="7">
        <v>156</v>
      </c>
      <c r="U8" s="13"/>
      <c r="V8" s="14" t="s">
        <v>25</v>
      </c>
      <c r="W8" s="7">
        <f t="shared" si="3"/>
        <v>100</v>
      </c>
      <c r="X8" s="13"/>
      <c r="Y8" s="7">
        <v>27</v>
      </c>
      <c r="Z8" s="4"/>
      <c r="AA8" s="7">
        <v>73</v>
      </c>
    </row>
    <row r="9" spans="1:28" s="17" customFormat="1" x14ac:dyDescent="0.55000000000000004">
      <c r="A9" s="11" t="s">
        <v>16</v>
      </c>
      <c r="B9" s="7">
        <f t="shared" si="0"/>
        <v>144</v>
      </c>
      <c r="C9" s="13"/>
      <c r="D9" s="7">
        <v>71</v>
      </c>
      <c r="E9" s="4"/>
      <c r="F9" s="7">
        <v>73</v>
      </c>
      <c r="G9" s="13"/>
      <c r="H9" s="14" t="s">
        <v>17</v>
      </c>
      <c r="I9" s="7">
        <f t="shared" si="1"/>
        <v>683</v>
      </c>
      <c r="J9" s="13"/>
      <c r="K9" s="15">
        <v>389</v>
      </c>
      <c r="L9" s="16"/>
      <c r="M9" s="15">
        <v>294</v>
      </c>
      <c r="N9" s="13"/>
      <c r="O9" s="14" t="s">
        <v>18</v>
      </c>
      <c r="P9" s="7">
        <f t="shared" si="2"/>
        <v>211</v>
      </c>
      <c r="Q9" s="13"/>
      <c r="R9" s="7">
        <v>115</v>
      </c>
      <c r="S9" s="4"/>
      <c r="T9" s="7">
        <v>96</v>
      </c>
      <c r="U9" s="13"/>
      <c r="V9" s="14"/>
      <c r="W9" s="7"/>
      <c r="X9" s="13"/>
      <c r="Y9" s="7"/>
      <c r="Z9" s="4"/>
      <c r="AA9" s="7"/>
    </row>
    <row r="10" spans="1:28" s="17" customFormat="1" x14ac:dyDescent="0.55000000000000004">
      <c r="A10" s="11" t="s">
        <v>19</v>
      </c>
      <c r="B10" s="7">
        <f t="shared" si="0"/>
        <v>223</v>
      </c>
      <c r="C10" s="13"/>
      <c r="D10" s="7">
        <v>114</v>
      </c>
      <c r="E10" s="4"/>
      <c r="F10" s="7">
        <v>109</v>
      </c>
      <c r="G10" s="13"/>
      <c r="H10" s="14" t="s">
        <v>20</v>
      </c>
      <c r="I10" s="7">
        <f t="shared" si="1"/>
        <v>359</v>
      </c>
      <c r="J10" s="13"/>
      <c r="K10" s="15">
        <v>192</v>
      </c>
      <c r="L10" s="16"/>
      <c r="M10" s="15">
        <v>167</v>
      </c>
      <c r="N10" s="13"/>
      <c r="O10" s="14" t="s">
        <v>21</v>
      </c>
      <c r="P10" s="7">
        <f t="shared" si="2"/>
        <v>155</v>
      </c>
      <c r="Q10" s="13"/>
      <c r="R10" s="7">
        <v>76</v>
      </c>
      <c r="S10" s="4"/>
      <c r="T10" s="7">
        <v>79</v>
      </c>
      <c r="U10" s="13"/>
      <c r="V10" s="14"/>
      <c r="W10" s="7"/>
      <c r="X10" s="13"/>
      <c r="Y10" s="7"/>
      <c r="Z10" s="4"/>
      <c r="AA10" s="7"/>
    </row>
    <row r="11" spans="1:28" x14ac:dyDescent="0.55000000000000004">
      <c r="A11" s="3"/>
      <c r="B11" s="18"/>
      <c r="C11" s="18"/>
      <c r="D11" s="18"/>
      <c r="E11" s="18"/>
      <c r="F11" s="18"/>
      <c r="G11" s="18"/>
      <c r="H11" s="5"/>
      <c r="I11" s="18"/>
      <c r="J11" s="18"/>
      <c r="K11" s="18"/>
      <c r="L11" s="18"/>
      <c r="M11" s="18"/>
      <c r="N11" s="18"/>
      <c r="O11" s="5"/>
      <c r="P11" s="18"/>
      <c r="Q11" s="18"/>
      <c r="R11" s="18"/>
      <c r="S11" s="18"/>
      <c r="T11" s="18"/>
      <c r="U11" s="18"/>
      <c r="V11" s="5"/>
      <c r="W11" s="18"/>
      <c r="X11" s="18"/>
      <c r="Y11" s="18"/>
      <c r="Z11" s="18"/>
      <c r="AA11" s="18"/>
    </row>
    <row r="12" spans="1:28" x14ac:dyDescent="0.55000000000000004">
      <c r="A12" s="6" t="s">
        <v>22</v>
      </c>
      <c r="B12" s="7">
        <f>+D12+F12</f>
        <v>1375</v>
      </c>
      <c r="C12" s="4"/>
      <c r="D12" s="7">
        <f>SUM(D6:D8)</f>
        <v>658</v>
      </c>
      <c r="E12" s="4"/>
      <c r="F12" s="7">
        <f>SUM(F6:F8)</f>
        <v>717</v>
      </c>
      <c r="G12" s="4"/>
      <c r="H12" s="9" t="s">
        <v>23</v>
      </c>
      <c r="I12" s="7">
        <f>SUM(B9:B10,I6:I10,P6:P8)</f>
        <v>4863</v>
      </c>
      <c r="J12" s="4"/>
      <c r="K12" s="7">
        <f>SUM(D9:D10,K6:K10,R6:R8)</f>
        <v>2467</v>
      </c>
      <c r="L12" s="4"/>
      <c r="M12" s="7">
        <f>SUM(F9:F10,M6:M10,T6:T8)</f>
        <v>2396</v>
      </c>
      <c r="N12" s="4"/>
      <c r="O12" s="19" t="s">
        <v>24</v>
      </c>
      <c r="P12" s="7">
        <f>SUM(P9:P10,W6:W8)</f>
        <v>646</v>
      </c>
      <c r="Q12" s="4"/>
      <c r="R12" s="7">
        <f>SUM(R9:R10,Y6:Y8)</f>
        <v>300</v>
      </c>
      <c r="S12" s="4"/>
      <c r="T12" s="7">
        <f>SUM(T9:T10,AA6:AA8)</f>
        <v>346</v>
      </c>
      <c r="U12" s="4"/>
      <c r="V12" s="19"/>
      <c r="W12" s="20"/>
      <c r="X12" s="20"/>
      <c r="Y12" s="20"/>
      <c r="Z12" s="20"/>
      <c r="AA12" s="20"/>
    </row>
    <row r="13" spans="1:28" ht="18.5" thickBot="1" x14ac:dyDescent="0.6">
      <c r="A13" s="21">
        <f>B12/$B$4</f>
        <v>0.19973852411388726</v>
      </c>
      <c r="B13" s="2"/>
      <c r="C13" s="2"/>
      <c r="D13" s="2"/>
      <c r="E13" s="2"/>
      <c r="F13" s="2"/>
      <c r="G13" s="2"/>
      <c r="H13" s="21">
        <f>I12/$B$4</f>
        <v>0.70642068564787919</v>
      </c>
      <c r="I13" s="2"/>
      <c r="J13" s="2"/>
      <c r="K13" s="2"/>
      <c r="L13" s="2"/>
      <c r="M13" s="2"/>
      <c r="N13" s="2"/>
      <c r="O13" s="21">
        <f>P12/$B$4</f>
        <v>9.3840790238233579E-2</v>
      </c>
      <c r="P13" s="2"/>
      <c r="Q13" s="2"/>
      <c r="R13" s="2"/>
      <c r="S13" s="2"/>
      <c r="T13" s="2"/>
      <c r="U13" s="2"/>
      <c r="V13" s="22"/>
      <c r="W13" s="23">
        <v>45.982523058258003</v>
      </c>
      <c r="X13" s="23"/>
      <c r="Y13" s="23">
        <v>44.735906010613803</v>
      </c>
      <c r="Z13" s="23"/>
      <c r="AA13" s="23">
        <v>47.199723886121191</v>
      </c>
      <c r="AB13" s="2"/>
    </row>
    <row r="14" spans="1:28" x14ac:dyDescent="0.55000000000000004">
      <c r="V14" s="24">
        <v>100</v>
      </c>
      <c r="W14" s="25">
        <v>25</v>
      </c>
      <c r="X14" s="24">
        <v>2500</v>
      </c>
      <c r="Y14" s="24">
        <v>5</v>
      </c>
      <c r="Z14" s="24">
        <v>500</v>
      </c>
      <c r="AA14" s="24">
        <v>20</v>
      </c>
      <c r="AB14" s="24">
        <v>500</v>
      </c>
    </row>
    <row r="15" spans="1:28" x14ac:dyDescent="0.55000000000000004">
      <c r="V15" s="24">
        <v>101</v>
      </c>
      <c r="W15" s="25">
        <v>24</v>
      </c>
      <c r="X15" s="24">
        <v>2424</v>
      </c>
      <c r="Y15" s="24">
        <v>2</v>
      </c>
      <c r="Z15" s="24">
        <v>202</v>
      </c>
      <c r="AA15" s="24">
        <v>22</v>
      </c>
      <c r="AB15" s="24">
        <v>528</v>
      </c>
    </row>
    <row r="16" spans="1:28" x14ac:dyDescent="0.55000000000000004">
      <c r="B16" s="26"/>
      <c r="D16" s="26"/>
      <c r="F16" s="26"/>
      <c r="H16" s="26"/>
      <c r="I16" s="26"/>
      <c r="V16" s="24">
        <v>102</v>
      </c>
      <c r="W16" s="25">
        <v>14</v>
      </c>
      <c r="X16" s="24">
        <v>1428</v>
      </c>
      <c r="Y16" s="24">
        <v>1</v>
      </c>
      <c r="Z16" s="24">
        <v>102</v>
      </c>
      <c r="AA16" s="24">
        <v>13</v>
      </c>
      <c r="AB16" s="24">
        <v>182</v>
      </c>
    </row>
    <row r="17" spans="22:28" x14ac:dyDescent="0.55000000000000004">
      <c r="V17" s="24">
        <v>103</v>
      </c>
      <c r="W17" s="25">
        <v>6</v>
      </c>
      <c r="X17" s="24">
        <v>618</v>
      </c>
      <c r="Y17" s="24">
        <v>0</v>
      </c>
      <c r="Z17" s="24">
        <v>0</v>
      </c>
      <c r="AA17" s="24">
        <v>6</v>
      </c>
      <c r="AB17" s="24">
        <v>36</v>
      </c>
    </row>
    <row r="18" spans="22:28" x14ac:dyDescent="0.55000000000000004">
      <c r="V18" s="24">
        <v>104</v>
      </c>
      <c r="W18" s="25">
        <v>5</v>
      </c>
      <c r="X18" s="24">
        <v>520</v>
      </c>
      <c r="Y18" s="24">
        <v>1</v>
      </c>
      <c r="Z18" s="24">
        <v>104</v>
      </c>
      <c r="AA18" s="24">
        <v>4</v>
      </c>
      <c r="AB18" s="24">
        <v>20</v>
      </c>
    </row>
    <row r="19" spans="22:28" x14ac:dyDescent="0.55000000000000004">
      <c r="V19" s="24">
        <v>105</v>
      </c>
      <c r="W19" s="25">
        <v>0</v>
      </c>
      <c r="X19" s="24">
        <v>0</v>
      </c>
      <c r="Y19" s="24"/>
      <c r="Z19" s="24">
        <v>0</v>
      </c>
      <c r="AA19" s="24"/>
      <c r="AB19" s="24">
        <v>0</v>
      </c>
    </row>
    <row r="22" spans="22:28" x14ac:dyDescent="0.55000000000000004">
      <c r="V22" s="24"/>
      <c r="W22" s="24"/>
      <c r="X22" s="24"/>
      <c r="Y22" s="24"/>
      <c r="Z22" s="24"/>
      <c r="AA22" s="24"/>
      <c r="AB22" s="24"/>
    </row>
  </sheetData>
  <mergeCells count="16">
    <mergeCell ref="V2:V3"/>
    <mergeCell ref="W2:X3"/>
    <mergeCell ref="Y2:Z3"/>
    <mergeCell ref="AA2:AB3"/>
    <mergeCell ref="K2:L3"/>
    <mergeCell ref="M2:N3"/>
    <mergeCell ref="O2:O3"/>
    <mergeCell ref="P2:Q3"/>
    <mergeCell ref="R2:S3"/>
    <mergeCell ref="T2:U3"/>
    <mergeCell ref="I2:J3"/>
    <mergeCell ref="A2:A3"/>
    <mergeCell ref="B2:C3"/>
    <mergeCell ref="D2:E3"/>
    <mergeCell ref="F2:G3"/>
    <mergeCell ref="H2:H3"/>
  </mergeCells>
  <phoneticPr fontId="2"/>
  <pageMargins left="0.47986111111111113" right="0.31805555555555554" top="1" bottom="1" header="0.51111111111111107" footer="0.51111111111111107"/>
  <pageSetup paperSize="9" scale="77" firstPageNumber="429496319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B22"/>
  <sheetViews>
    <sheetView zoomScaleNormal="100" workbookViewId="0"/>
  </sheetViews>
  <sheetFormatPr defaultColWidth="9.83203125" defaultRowHeight="18" x14ac:dyDescent="0.55000000000000004"/>
  <cols>
    <col min="1" max="1" width="10.25" style="1" customWidth="1"/>
    <col min="2" max="2" width="8.75" style="1" customWidth="1"/>
    <col min="3" max="3" width="1.75" style="1" customWidth="1"/>
    <col min="4" max="4" width="8.75" style="1" customWidth="1"/>
    <col min="5" max="5" width="1.75" style="1" customWidth="1"/>
    <col min="6" max="6" width="8.75" style="1" customWidth="1"/>
    <col min="7" max="7" width="1.75" style="1" customWidth="1"/>
    <col min="8" max="8" width="10.25" style="1" customWidth="1"/>
    <col min="9" max="9" width="8.75" style="1" customWidth="1"/>
    <col min="10" max="10" width="1.75" style="1" customWidth="1"/>
    <col min="11" max="11" width="8.75" style="1" customWidth="1"/>
    <col min="12" max="12" width="1.75" style="1" customWidth="1"/>
    <col min="13" max="13" width="8.75" style="1" customWidth="1"/>
    <col min="14" max="14" width="1.75" style="1" customWidth="1"/>
    <col min="15" max="15" width="10.25" style="1" customWidth="1"/>
    <col min="16" max="16" width="8.75" style="1" customWidth="1"/>
    <col min="17" max="17" width="1.75" style="1" customWidth="1"/>
    <col min="18" max="18" width="8.75" style="1" customWidth="1"/>
    <col min="19" max="19" width="1.75" style="1" customWidth="1"/>
    <col min="20" max="20" width="8.75" style="1" customWidth="1"/>
    <col min="21" max="21" width="1.75" style="1" customWidth="1"/>
    <col min="22" max="22" width="10.25" style="1" customWidth="1"/>
    <col min="23" max="23" width="8.75" style="1" customWidth="1"/>
    <col min="24" max="24" width="1.75" style="1" customWidth="1"/>
    <col min="25" max="25" width="8.75" style="1" customWidth="1"/>
    <col min="26" max="26" width="1.75" style="1" customWidth="1"/>
    <col min="27" max="27" width="8.75" style="1" customWidth="1"/>
    <col min="28" max="28" width="1.75" style="1" customWidth="1"/>
    <col min="29" max="16384" width="9.83203125" style="1"/>
  </cols>
  <sheetData>
    <row r="1" spans="1:28" s="27" customFormat="1" ht="23" thickBot="1" x14ac:dyDescent="0.6">
      <c r="A1" s="27" t="s">
        <v>27</v>
      </c>
      <c r="AB1" s="28" t="s">
        <v>26</v>
      </c>
    </row>
    <row r="2" spans="1:28" x14ac:dyDescent="0.55000000000000004">
      <c r="A2" s="30" t="s">
        <v>0</v>
      </c>
      <c r="B2" s="29" t="s">
        <v>1</v>
      </c>
      <c r="C2" s="30"/>
      <c r="D2" s="29" t="s">
        <v>2</v>
      </c>
      <c r="E2" s="30"/>
      <c r="F2" s="29" t="s">
        <v>3</v>
      </c>
      <c r="G2" s="33"/>
      <c r="H2" s="35" t="s">
        <v>0</v>
      </c>
      <c r="I2" s="29" t="s">
        <v>1</v>
      </c>
      <c r="J2" s="30"/>
      <c r="K2" s="29" t="s">
        <v>2</v>
      </c>
      <c r="L2" s="30"/>
      <c r="M2" s="29" t="s">
        <v>3</v>
      </c>
      <c r="N2" s="37"/>
      <c r="O2" s="35" t="s">
        <v>0</v>
      </c>
      <c r="P2" s="29" t="s">
        <v>1</v>
      </c>
      <c r="Q2" s="30"/>
      <c r="R2" s="29" t="s">
        <v>2</v>
      </c>
      <c r="S2" s="30"/>
      <c r="T2" s="29" t="s">
        <v>3</v>
      </c>
      <c r="U2" s="33"/>
      <c r="V2" s="35" t="s">
        <v>0</v>
      </c>
      <c r="W2" s="29" t="s">
        <v>1</v>
      </c>
      <c r="X2" s="30"/>
      <c r="Y2" s="29" t="s">
        <v>2</v>
      </c>
      <c r="Z2" s="30"/>
      <c r="AA2" s="29" t="s">
        <v>3</v>
      </c>
      <c r="AB2" s="37"/>
    </row>
    <row r="3" spans="1:28" x14ac:dyDescent="0.55000000000000004">
      <c r="A3" s="32"/>
      <c r="B3" s="31"/>
      <c r="C3" s="32"/>
      <c r="D3" s="31"/>
      <c r="E3" s="32"/>
      <c r="F3" s="31"/>
      <c r="G3" s="34"/>
      <c r="H3" s="36"/>
      <c r="I3" s="31"/>
      <c r="J3" s="32"/>
      <c r="K3" s="31"/>
      <c r="L3" s="32"/>
      <c r="M3" s="31"/>
      <c r="N3" s="38"/>
      <c r="O3" s="36"/>
      <c r="P3" s="31"/>
      <c r="Q3" s="32"/>
      <c r="R3" s="31"/>
      <c r="S3" s="32"/>
      <c r="T3" s="31"/>
      <c r="U3" s="34"/>
      <c r="V3" s="36"/>
      <c r="W3" s="31"/>
      <c r="X3" s="32"/>
      <c r="Y3" s="31"/>
      <c r="Z3" s="32"/>
      <c r="AA3" s="31"/>
      <c r="AB3" s="38"/>
    </row>
    <row r="4" spans="1:28" x14ac:dyDescent="0.55000000000000004">
      <c r="A4" s="6" t="s">
        <v>4</v>
      </c>
      <c r="B4" s="7">
        <v>6279</v>
      </c>
      <c r="C4" s="4"/>
      <c r="D4" s="7">
        <v>3163</v>
      </c>
      <c r="E4" s="4"/>
      <c r="F4" s="7">
        <v>3116</v>
      </c>
      <c r="G4" s="4"/>
      <c r="H4" s="5"/>
      <c r="O4" s="5"/>
      <c r="V4" s="5"/>
    </row>
    <row r="5" spans="1:28" x14ac:dyDescent="0.55000000000000004">
      <c r="A5" s="3"/>
      <c r="B5" s="4"/>
      <c r="C5" s="4"/>
      <c r="D5" s="4"/>
      <c r="E5" s="4"/>
      <c r="F5" s="4"/>
      <c r="G5" s="4"/>
      <c r="H5" s="5"/>
      <c r="O5" s="5"/>
      <c r="V5" s="5"/>
    </row>
    <row r="6" spans="1:28" x14ac:dyDescent="0.55000000000000004">
      <c r="A6" s="8" t="s">
        <v>5</v>
      </c>
      <c r="B6" s="7">
        <f>SUM(D6,F6)</f>
        <v>695</v>
      </c>
      <c r="C6" s="4"/>
      <c r="D6" s="7">
        <v>328</v>
      </c>
      <c r="E6" s="4"/>
      <c r="F6" s="7">
        <v>367</v>
      </c>
      <c r="G6" s="4"/>
      <c r="H6" s="9" t="s">
        <v>6</v>
      </c>
      <c r="I6" s="7">
        <f>SUM(K6,M6)</f>
        <v>528</v>
      </c>
      <c r="J6" s="4"/>
      <c r="K6" s="10">
        <v>244</v>
      </c>
      <c r="L6" s="4"/>
      <c r="M6" s="7">
        <v>284</v>
      </c>
      <c r="N6" s="4"/>
      <c r="O6" s="9" t="s">
        <v>7</v>
      </c>
      <c r="P6" s="7">
        <f>SUM(R6,T6)</f>
        <v>249</v>
      </c>
      <c r="Q6" s="4"/>
      <c r="R6" s="7">
        <v>127</v>
      </c>
      <c r="S6" s="4"/>
      <c r="T6" s="7">
        <v>122</v>
      </c>
      <c r="U6" s="4"/>
      <c r="V6" s="9" t="s">
        <v>8</v>
      </c>
      <c r="W6" s="7">
        <f>SUM(Y6,AA6)</f>
        <v>100</v>
      </c>
      <c r="X6" s="4"/>
      <c r="Y6" s="7">
        <v>52</v>
      </c>
      <c r="Z6" s="4"/>
      <c r="AA6" s="7">
        <v>48</v>
      </c>
    </row>
    <row r="7" spans="1:28" s="17" customFormat="1" x14ac:dyDescent="0.55000000000000004">
      <c r="A7" s="11" t="s">
        <v>9</v>
      </c>
      <c r="B7" s="7">
        <f t="shared" ref="B7:B10" si="0">SUM(D7,F7)</f>
        <v>322</v>
      </c>
      <c r="C7" s="12"/>
      <c r="D7" s="7">
        <v>155</v>
      </c>
      <c r="E7" s="4"/>
      <c r="F7" s="7">
        <v>167</v>
      </c>
      <c r="G7" s="13"/>
      <c r="H7" s="14" t="s">
        <v>10</v>
      </c>
      <c r="I7" s="7">
        <f t="shared" ref="I7:I10" si="1">SUM(K7,M7)</f>
        <v>963</v>
      </c>
      <c r="J7" s="13"/>
      <c r="K7" s="15">
        <v>468</v>
      </c>
      <c r="L7" s="16"/>
      <c r="M7" s="15">
        <v>495</v>
      </c>
      <c r="N7" s="13"/>
      <c r="O7" s="14" t="s">
        <v>11</v>
      </c>
      <c r="P7" s="7">
        <f t="shared" ref="P7:P10" si="2">SUM(R7,T7)</f>
        <v>260</v>
      </c>
      <c r="Q7" s="13"/>
      <c r="R7" s="7">
        <v>134</v>
      </c>
      <c r="S7" s="4"/>
      <c r="T7" s="7">
        <v>126</v>
      </c>
      <c r="U7" s="13"/>
      <c r="V7" s="14" t="s">
        <v>12</v>
      </c>
      <c r="W7" s="7">
        <f t="shared" ref="W7:W8" si="3">SUM(Y7,AA7)</f>
        <v>57</v>
      </c>
      <c r="X7" s="13"/>
      <c r="Y7" s="7">
        <v>25</v>
      </c>
      <c r="Z7" s="4"/>
      <c r="AA7" s="7">
        <v>32</v>
      </c>
    </row>
    <row r="8" spans="1:28" s="17" customFormat="1" x14ac:dyDescent="0.55000000000000004">
      <c r="A8" s="11" t="s">
        <v>13</v>
      </c>
      <c r="B8" s="7">
        <f t="shared" si="0"/>
        <v>137</v>
      </c>
      <c r="C8" s="13"/>
      <c r="D8" s="7">
        <v>73</v>
      </c>
      <c r="E8" s="4"/>
      <c r="F8" s="7">
        <v>64</v>
      </c>
      <c r="G8" s="13"/>
      <c r="H8" s="14" t="s">
        <v>14</v>
      </c>
      <c r="I8" s="7">
        <f t="shared" si="1"/>
        <v>1021</v>
      </c>
      <c r="J8" s="13"/>
      <c r="K8" s="15">
        <v>536</v>
      </c>
      <c r="L8" s="16"/>
      <c r="M8" s="15">
        <v>485</v>
      </c>
      <c r="N8" s="13"/>
      <c r="O8" s="14" t="s">
        <v>15</v>
      </c>
      <c r="P8" s="7">
        <f t="shared" si="2"/>
        <v>317</v>
      </c>
      <c r="Q8" s="13"/>
      <c r="R8" s="7">
        <v>156</v>
      </c>
      <c r="S8" s="4"/>
      <c r="T8" s="7">
        <v>161</v>
      </c>
      <c r="U8" s="13"/>
      <c r="V8" s="14" t="s">
        <v>25</v>
      </c>
      <c r="W8" s="7">
        <f t="shared" si="3"/>
        <v>83</v>
      </c>
      <c r="X8" s="13"/>
      <c r="Y8" s="7">
        <v>21</v>
      </c>
      <c r="Z8" s="4"/>
      <c r="AA8" s="7">
        <v>62</v>
      </c>
    </row>
    <row r="9" spans="1:28" s="17" customFormat="1" x14ac:dyDescent="0.55000000000000004">
      <c r="A9" s="11" t="s">
        <v>16</v>
      </c>
      <c r="B9" s="7">
        <f t="shared" si="0"/>
        <v>143</v>
      </c>
      <c r="C9" s="13"/>
      <c r="D9" s="7">
        <v>71</v>
      </c>
      <c r="E9" s="4"/>
      <c r="F9" s="7">
        <v>72</v>
      </c>
      <c r="G9" s="13"/>
      <c r="H9" s="14" t="s">
        <v>17</v>
      </c>
      <c r="I9" s="7">
        <f t="shared" si="1"/>
        <v>548</v>
      </c>
      <c r="J9" s="13"/>
      <c r="K9" s="15">
        <v>313</v>
      </c>
      <c r="L9" s="16"/>
      <c r="M9" s="15">
        <v>235</v>
      </c>
      <c r="N9" s="13"/>
      <c r="O9" s="14" t="s">
        <v>18</v>
      </c>
      <c r="P9" s="7">
        <f t="shared" si="2"/>
        <v>166</v>
      </c>
      <c r="Q9" s="13"/>
      <c r="R9" s="7">
        <v>88</v>
      </c>
      <c r="S9" s="4"/>
      <c r="T9" s="7">
        <v>78</v>
      </c>
      <c r="U9" s="13"/>
      <c r="V9" s="14"/>
      <c r="W9" s="7"/>
      <c r="X9" s="13"/>
      <c r="Y9" s="7"/>
      <c r="Z9" s="4"/>
      <c r="AA9" s="7"/>
    </row>
    <row r="10" spans="1:28" s="17" customFormat="1" x14ac:dyDescent="0.55000000000000004">
      <c r="A10" s="11" t="s">
        <v>19</v>
      </c>
      <c r="B10" s="7">
        <f t="shared" si="0"/>
        <v>232</v>
      </c>
      <c r="C10" s="13"/>
      <c r="D10" s="7">
        <v>130</v>
      </c>
      <c r="E10" s="4"/>
      <c r="F10" s="7">
        <v>102</v>
      </c>
      <c r="G10" s="13"/>
      <c r="H10" s="14" t="s">
        <v>20</v>
      </c>
      <c r="I10" s="7">
        <f t="shared" si="1"/>
        <v>310</v>
      </c>
      <c r="J10" s="13"/>
      <c r="K10" s="15">
        <v>174</v>
      </c>
      <c r="L10" s="16"/>
      <c r="M10" s="15">
        <v>136</v>
      </c>
      <c r="N10" s="13"/>
      <c r="O10" s="14" t="s">
        <v>21</v>
      </c>
      <c r="P10" s="7">
        <f t="shared" si="2"/>
        <v>148</v>
      </c>
      <c r="Q10" s="13"/>
      <c r="R10" s="7">
        <v>68</v>
      </c>
      <c r="S10" s="4"/>
      <c r="T10" s="7">
        <v>80</v>
      </c>
      <c r="U10" s="13"/>
      <c r="V10" s="14"/>
      <c r="W10" s="7"/>
      <c r="X10" s="13"/>
      <c r="Y10" s="7"/>
      <c r="Z10" s="4"/>
      <c r="AA10" s="7"/>
    </row>
    <row r="11" spans="1:28" x14ac:dyDescent="0.55000000000000004">
      <c r="A11" s="3"/>
      <c r="B11" s="18"/>
      <c r="C11" s="18"/>
      <c r="D11" s="18"/>
      <c r="E11" s="18"/>
      <c r="F11" s="18"/>
      <c r="G11" s="18"/>
      <c r="H11" s="5"/>
      <c r="I11" s="18"/>
      <c r="J11" s="18"/>
      <c r="K11" s="18"/>
      <c r="L11" s="18"/>
      <c r="M11" s="18"/>
      <c r="N11" s="18"/>
      <c r="O11" s="5"/>
      <c r="P11" s="18"/>
      <c r="Q11" s="18"/>
      <c r="R11" s="18"/>
      <c r="S11" s="18"/>
      <c r="T11" s="18"/>
      <c r="U11" s="18"/>
      <c r="V11" s="5"/>
      <c r="W11" s="18"/>
      <c r="X11" s="18"/>
      <c r="Y11" s="18"/>
      <c r="Z11" s="18"/>
      <c r="AA11" s="18"/>
    </row>
    <row r="12" spans="1:28" x14ac:dyDescent="0.55000000000000004">
      <c r="A12" s="6" t="s">
        <v>22</v>
      </c>
      <c r="B12" s="7">
        <f>+D12+F12</f>
        <v>1154</v>
      </c>
      <c r="C12" s="4"/>
      <c r="D12" s="7">
        <f>SUM(D6:D8)</f>
        <v>556</v>
      </c>
      <c r="E12" s="4"/>
      <c r="F12" s="7">
        <f>SUM(F6:F8)</f>
        <v>598</v>
      </c>
      <c r="G12" s="4"/>
      <c r="H12" s="9" t="s">
        <v>23</v>
      </c>
      <c r="I12" s="7">
        <f>SUM(B9:B10,I6:I10,P6:P8)</f>
        <v>4571</v>
      </c>
      <c r="J12" s="4"/>
      <c r="K12" s="7">
        <f>SUM(D9:D10,K6:K10,R6:R8)</f>
        <v>2353</v>
      </c>
      <c r="L12" s="4"/>
      <c r="M12" s="7">
        <f>SUM(F9:F10,M6:M10,T6:T8)</f>
        <v>2218</v>
      </c>
      <c r="N12" s="4"/>
      <c r="O12" s="19" t="s">
        <v>24</v>
      </c>
      <c r="P12" s="7">
        <f>SUM(P9:P10,W6:W8)</f>
        <v>554</v>
      </c>
      <c r="Q12" s="4"/>
      <c r="R12" s="7">
        <f>SUM(R9:R10,Y6:Y8)</f>
        <v>254</v>
      </c>
      <c r="S12" s="4"/>
      <c r="T12" s="7">
        <f>SUM(T9:T10,AA6:AA8)</f>
        <v>300</v>
      </c>
      <c r="U12" s="4"/>
      <c r="V12" s="19"/>
      <c r="W12" s="20"/>
      <c r="X12" s="20"/>
      <c r="Y12" s="20"/>
      <c r="Z12" s="20"/>
      <c r="AA12" s="20"/>
    </row>
    <row r="13" spans="1:28" ht="18.5" thickBot="1" x14ac:dyDescent="0.6">
      <c r="A13" s="21">
        <f>B12/$B$4</f>
        <v>0.18378722726548813</v>
      </c>
      <c r="B13" s="2"/>
      <c r="C13" s="2"/>
      <c r="D13" s="2"/>
      <c r="E13" s="2"/>
      <c r="F13" s="2"/>
      <c r="G13" s="2"/>
      <c r="H13" s="21">
        <f>I12/$B$4</f>
        <v>0.72798216276477146</v>
      </c>
      <c r="I13" s="2"/>
      <c r="J13" s="2"/>
      <c r="K13" s="2"/>
      <c r="L13" s="2"/>
      <c r="M13" s="2"/>
      <c r="N13" s="2"/>
      <c r="O13" s="21">
        <f>P12/$B$4</f>
        <v>8.8230609969740401E-2</v>
      </c>
      <c r="P13" s="2"/>
      <c r="Q13" s="2"/>
      <c r="R13" s="2"/>
      <c r="S13" s="2"/>
      <c r="T13" s="2"/>
      <c r="U13" s="2"/>
      <c r="V13" s="22"/>
      <c r="W13" s="23">
        <v>45.982523058258003</v>
      </c>
      <c r="X13" s="23"/>
      <c r="Y13" s="23">
        <v>44.735906010613803</v>
      </c>
      <c r="Z13" s="23"/>
      <c r="AA13" s="23">
        <v>47.199723886121191</v>
      </c>
      <c r="AB13" s="2"/>
    </row>
    <row r="14" spans="1:28" x14ac:dyDescent="0.55000000000000004">
      <c r="V14" s="24">
        <v>100</v>
      </c>
      <c r="W14" s="25">
        <v>25</v>
      </c>
      <c r="X14" s="24">
        <v>2500</v>
      </c>
      <c r="Y14" s="24">
        <v>5</v>
      </c>
      <c r="Z14" s="24">
        <v>500</v>
      </c>
      <c r="AA14" s="24">
        <v>20</v>
      </c>
      <c r="AB14" s="24">
        <v>500</v>
      </c>
    </row>
    <row r="15" spans="1:28" x14ac:dyDescent="0.55000000000000004">
      <c r="V15" s="24">
        <v>101</v>
      </c>
      <c r="W15" s="25">
        <v>24</v>
      </c>
      <c r="X15" s="24">
        <v>2424</v>
      </c>
      <c r="Y15" s="24">
        <v>2</v>
      </c>
      <c r="Z15" s="24">
        <v>202</v>
      </c>
      <c r="AA15" s="24">
        <v>22</v>
      </c>
      <c r="AB15" s="24">
        <v>528</v>
      </c>
    </row>
    <row r="16" spans="1:28" x14ac:dyDescent="0.55000000000000004">
      <c r="B16" s="26"/>
      <c r="D16" s="26"/>
      <c r="F16" s="26"/>
      <c r="H16" s="26"/>
      <c r="I16" s="26"/>
      <c r="V16" s="24">
        <v>102</v>
      </c>
      <c r="W16" s="25">
        <v>14</v>
      </c>
      <c r="X16" s="24">
        <v>1428</v>
      </c>
      <c r="Y16" s="24">
        <v>1</v>
      </c>
      <c r="Z16" s="24">
        <v>102</v>
      </c>
      <c r="AA16" s="24">
        <v>13</v>
      </c>
      <c r="AB16" s="24">
        <v>182</v>
      </c>
    </row>
    <row r="17" spans="22:28" x14ac:dyDescent="0.55000000000000004">
      <c r="V17" s="24">
        <v>103</v>
      </c>
      <c r="W17" s="25">
        <v>6</v>
      </c>
      <c r="X17" s="24">
        <v>618</v>
      </c>
      <c r="Y17" s="24">
        <v>0</v>
      </c>
      <c r="Z17" s="24">
        <v>0</v>
      </c>
      <c r="AA17" s="24">
        <v>6</v>
      </c>
      <c r="AB17" s="24">
        <v>36</v>
      </c>
    </row>
    <row r="18" spans="22:28" x14ac:dyDescent="0.55000000000000004">
      <c r="V18" s="24">
        <v>104</v>
      </c>
      <c r="W18" s="25">
        <v>5</v>
      </c>
      <c r="X18" s="24">
        <v>520</v>
      </c>
      <c r="Y18" s="24">
        <v>1</v>
      </c>
      <c r="Z18" s="24">
        <v>104</v>
      </c>
      <c r="AA18" s="24">
        <v>4</v>
      </c>
      <c r="AB18" s="24">
        <v>20</v>
      </c>
    </row>
    <row r="19" spans="22:28" x14ac:dyDescent="0.55000000000000004">
      <c r="V19" s="24">
        <v>105</v>
      </c>
      <c r="W19" s="25">
        <v>0</v>
      </c>
      <c r="X19" s="24">
        <v>0</v>
      </c>
      <c r="Y19" s="24"/>
      <c r="Z19" s="24">
        <v>0</v>
      </c>
      <c r="AA19" s="24"/>
      <c r="AB19" s="24">
        <v>0</v>
      </c>
    </row>
    <row r="22" spans="22:28" x14ac:dyDescent="0.55000000000000004">
      <c r="V22" s="24"/>
      <c r="W22" s="24"/>
      <c r="X22" s="24"/>
      <c r="Y22" s="24"/>
      <c r="Z22" s="24"/>
      <c r="AA22" s="24"/>
      <c r="AB22" s="24"/>
    </row>
  </sheetData>
  <mergeCells count="16">
    <mergeCell ref="V2:V3"/>
    <mergeCell ref="W2:X3"/>
    <mergeCell ref="Y2:Z3"/>
    <mergeCell ref="AA2:AB3"/>
    <mergeCell ref="K2:L3"/>
    <mergeCell ref="M2:N3"/>
    <mergeCell ref="O2:O3"/>
    <mergeCell ref="P2:Q3"/>
    <mergeCell ref="R2:S3"/>
    <mergeCell ref="T2:U3"/>
    <mergeCell ref="I2:J3"/>
    <mergeCell ref="A2:A3"/>
    <mergeCell ref="B2:C3"/>
    <mergeCell ref="D2:E3"/>
    <mergeCell ref="F2:G3"/>
    <mergeCell ref="H2:H3"/>
  </mergeCells>
  <phoneticPr fontId="2"/>
  <pageMargins left="0.47986111111111113" right="0.31805555555555554" top="1" bottom="1" header="0.51111111111111107" footer="0.51111111111111107"/>
  <pageSetup paperSize="9" scale="77" firstPageNumber="429496319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B22"/>
  <sheetViews>
    <sheetView zoomScaleNormal="100" workbookViewId="0"/>
  </sheetViews>
  <sheetFormatPr defaultColWidth="9.83203125" defaultRowHeight="18" x14ac:dyDescent="0.55000000000000004"/>
  <cols>
    <col min="1" max="1" width="10.25" style="1" customWidth="1"/>
    <col min="2" max="2" width="8.75" style="1" customWidth="1"/>
    <col min="3" max="3" width="1.75" style="1" customWidth="1"/>
    <col min="4" max="4" width="8.75" style="1" customWidth="1"/>
    <col min="5" max="5" width="1.75" style="1" customWidth="1"/>
    <col min="6" max="6" width="8.75" style="1" customWidth="1"/>
    <col min="7" max="7" width="1.75" style="1" customWidth="1"/>
    <col min="8" max="8" width="10.25" style="1" customWidth="1"/>
    <col min="9" max="9" width="8.75" style="1" customWidth="1"/>
    <col min="10" max="10" width="1.75" style="1" customWidth="1"/>
    <col min="11" max="11" width="8.75" style="1" customWidth="1"/>
    <col min="12" max="12" width="1.75" style="1" customWidth="1"/>
    <col min="13" max="13" width="8.75" style="1" customWidth="1"/>
    <col min="14" max="14" width="1.75" style="1" customWidth="1"/>
    <col min="15" max="15" width="10.25" style="1" customWidth="1"/>
    <col min="16" max="16" width="8.75" style="1" customWidth="1"/>
    <col min="17" max="17" width="1.75" style="1" customWidth="1"/>
    <col min="18" max="18" width="8.75" style="1" customWidth="1"/>
    <col min="19" max="19" width="1.75" style="1" customWidth="1"/>
    <col min="20" max="20" width="8.75" style="1" customWidth="1"/>
    <col min="21" max="21" width="1.75" style="1" customWidth="1"/>
    <col min="22" max="22" width="10.25" style="1" customWidth="1"/>
    <col min="23" max="23" width="8.75" style="1" customWidth="1"/>
    <col min="24" max="24" width="1.75" style="1" customWidth="1"/>
    <col min="25" max="25" width="8.75" style="1" customWidth="1"/>
    <col min="26" max="26" width="1.75" style="1" customWidth="1"/>
    <col min="27" max="27" width="8.75" style="1" customWidth="1"/>
    <col min="28" max="28" width="1.75" style="1" customWidth="1"/>
    <col min="29" max="16384" width="9.83203125" style="1"/>
  </cols>
  <sheetData>
    <row r="1" spans="1:28" s="27" customFormat="1" ht="23" thickBot="1" x14ac:dyDescent="0.6">
      <c r="A1" s="27" t="s">
        <v>27</v>
      </c>
      <c r="AB1" s="28" t="s">
        <v>26</v>
      </c>
    </row>
    <row r="2" spans="1:28" x14ac:dyDescent="0.55000000000000004">
      <c r="A2" s="30" t="s">
        <v>0</v>
      </c>
      <c r="B2" s="29" t="s">
        <v>1</v>
      </c>
      <c r="C2" s="30"/>
      <c r="D2" s="29" t="s">
        <v>2</v>
      </c>
      <c r="E2" s="30"/>
      <c r="F2" s="29" t="s">
        <v>3</v>
      </c>
      <c r="G2" s="33"/>
      <c r="H2" s="35" t="s">
        <v>0</v>
      </c>
      <c r="I2" s="29" t="s">
        <v>1</v>
      </c>
      <c r="J2" s="30"/>
      <c r="K2" s="29" t="s">
        <v>2</v>
      </c>
      <c r="L2" s="30"/>
      <c r="M2" s="29" t="s">
        <v>3</v>
      </c>
      <c r="N2" s="37"/>
      <c r="O2" s="35" t="s">
        <v>0</v>
      </c>
      <c r="P2" s="29" t="s">
        <v>1</v>
      </c>
      <c r="Q2" s="30"/>
      <c r="R2" s="29" t="s">
        <v>2</v>
      </c>
      <c r="S2" s="30"/>
      <c r="T2" s="29" t="s">
        <v>3</v>
      </c>
      <c r="U2" s="33"/>
      <c r="V2" s="35" t="s">
        <v>0</v>
      </c>
      <c r="W2" s="29" t="s">
        <v>1</v>
      </c>
      <c r="X2" s="30"/>
      <c r="Y2" s="29" t="s">
        <v>2</v>
      </c>
      <c r="Z2" s="30"/>
      <c r="AA2" s="29" t="s">
        <v>3</v>
      </c>
      <c r="AB2" s="37"/>
    </row>
    <row r="3" spans="1:28" x14ac:dyDescent="0.55000000000000004">
      <c r="A3" s="32"/>
      <c r="B3" s="31"/>
      <c r="C3" s="32"/>
      <c r="D3" s="31"/>
      <c r="E3" s="32"/>
      <c r="F3" s="31"/>
      <c r="G3" s="34"/>
      <c r="H3" s="36"/>
      <c r="I3" s="31"/>
      <c r="J3" s="32"/>
      <c r="K3" s="31"/>
      <c r="L3" s="32"/>
      <c r="M3" s="31"/>
      <c r="N3" s="38"/>
      <c r="O3" s="36"/>
      <c r="P3" s="31"/>
      <c r="Q3" s="32"/>
      <c r="R3" s="31"/>
      <c r="S3" s="32"/>
      <c r="T3" s="31"/>
      <c r="U3" s="34"/>
      <c r="V3" s="36"/>
      <c r="W3" s="31"/>
      <c r="X3" s="32"/>
      <c r="Y3" s="31"/>
      <c r="Z3" s="32"/>
      <c r="AA3" s="31"/>
      <c r="AB3" s="38"/>
    </row>
    <row r="4" spans="1:28" x14ac:dyDescent="0.55000000000000004">
      <c r="A4" s="6" t="s">
        <v>4</v>
      </c>
      <c r="B4" s="7">
        <v>5286</v>
      </c>
      <c r="C4" s="4"/>
      <c r="D4" s="7">
        <v>2659</v>
      </c>
      <c r="E4" s="4"/>
      <c r="F4" s="7">
        <v>2627</v>
      </c>
      <c r="G4" s="4"/>
      <c r="H4" s="5"/>
      <c r="O4" s="5"/>
      <c r="V4" s="5"/>
    </row>
    <row r="5" spans="1:28" x14ac:dyDescent="0.55000000000000004">
      <c r="A5" s="3"/>
      <c r="B5" s="4"/>
      <c r="C5" s="4"/>
      <c r="D5" s="4"/>
      <c r="E5" s="4"/>
      <c r="F5" s="4"/>
      <c r="G5" s="4"/>
      <c r="H5" s="5"/>
      <c r="O5" s="5"/>
      <c r="V5" s="5"/>
    </row>
    <row r="6" spans="1:28" x14ac:dyDescent="0.55000000000000004">
      <c r="A6" s="8" t="s">
        <v>5</v>
      </c>
      <c r="B6" s="7">
        <f>SUM(D6,F6)</f>
        <v>545</v>
      </c>
      <c r="C6" s="4"/>
      <c r="D6" s="7">
        <v>264</v>
      </c>
      <c r="E6" s="4"/>
      <c r="F6" s="7">
        <v>281</v>
      </c>
      <c r="G6" s="4"/>
      <c r="H6" s="9" t="s">
        <v>6</v>
      </c>
      <c r="I6" s="7">
        <f>SUM(K6,M6)</f>
        <v>469</v>
      </c>
      <c r="J6" s="4"/>
      <c r="K6" s="10">
        <v>201</v>
      </c>
      <c r="L6" s="4"/>
      <c r="M6" s="7">
        <v>268</v>
      </c>
      <c r="N6" s="4"/>
      <c r="O6" s="9" t="s">
        <v>7</v>
      </c>
      <c r="P6" s="7">
        <f>SUM(R6,T6)</f>
        <v>222</v>
      </c>
      <c r="Q6" s="4"/>
      <c r="R6" s="7">
        <v>120</v>
      </c>
      <c r="S6" s="4"/>
      <c r="T6" s="7">
        <v>102</v>
      </c>
      <c r="U6" s="4"/>
      <c r="V6" s="9" t="s">
        <v>8</v>
      </c>
      <c r="W6" s="7">
        <f>SUM(Y6,AA6)</f>
        <v>85</v>
      </c>
      <c r="X6" s="4"/>
      <c r="Y6" s="7">
        <v>40</v>
      </c>
      <c r="Z6" s="4"/>
      <c r="AA6" s="7">
        <v>45</v>
      </c>
    </row>
    <row r="7" spans="1:28" s="17" customFormat="1" x14ac:dyDescent="0.55000000000000004">
      <c r="A7" s="11" t="s">
        <v>9</v>
      </c>
      <c r="B7" s="7">
        <f t="shared" ref="B7:B10" si="0">SUM(D7,F7)</f>
        <v>234</v>
      </c>
      <c r="C7" s="12"/>
      <c r="D7" s="7">
        <v>115</v>
      </c>
      <c r="E7" s="4"/>
      <c r="F7" s="7">
        <v>119</v>
      </c>
      <c r="G7" s="13"/>
      <c r="H7" s="14" t="s">
        <v>10</v>
      </c>
      <c r="I7" s="7">
        <f t="shared" ref="I7:I10" si="1">SUM(K7,M7)</f>
        <v>866</v>
      </c>
      <c r="J7" s="13"/>
      <c r="K7" s="15">
        <v>420</v>
      </c>
      <c r="L7" s="16"/>
      <c r="M7" s="15">
        <v>446</v>
      </c>
      <c r="N7" s="13"/>
      <c r="O7" s="14" t="s">
        <v>11</v>
      </c>
      <c r="P7" s="7">
        <f t="shared" ref="P7:P10" si="2">SUM(R7,T7)</f>
        <v>233</v>
      </c>
      <c r="Q7" s="13"/>
      <c r="R7" s="7">
        <v>117</v>
      </c>
      <c r="S7" s="4"/>
      <c r="T7" s="7">
        <v>116</v>
      </c>
      <c r="U7" s="13"/>
      <c r="V7" s="14" t="s">
        <v>12</v>
      </c>
      <c r="W7" s="7">
        <f t="shared" ref="W7:W8" si="3">SUM(Y7,AA7)</f>
        <v>61</v>
      </c>
      <c r="X7" s="13"/>
      <c r="Y7" s="7">
        <v>25</v>
      </c>
      <c r="Z7" s="4"/>
      <c r="AA7" s="7">
        <v>36</v>
      </c>
    </row>
    <row r="8" spans="1:28" s="17" customFormat="1" x14ac:dyDescent="0.55000000000000004">
      <c r="A8" s="11" t="s">
        <v>13</v>
      </c>
      <c r="B8" s="7">
        <f t="shared" si="0"/>
        <v>123</v>
      </c>
      <c r="C8" s="13"/>
      <c r="D8" s="7">
        <v>70</v>
      </c>
      <c r="E8" s="4"/>
      <c r="F8" s="7">
        <v>53</v>
      </c>
      <c r="G8" s="13"/>
      <c r="H8" s="14" t="s">
        <v>14</v>
      </c>
      <c r="I8" s="7">
        <f t="shared" si="1"/>
        <v>783</v>
      </c>
      <c r="J8" s="13"/>
      <c r="K8" s="15">
        <v>424</v>
      </c>
      <c r="L8" s="16"/>
      <c r="M8" s="15">
        <v>359</v>
      </c>
      <c r="N8" s="13"/>
      <c r="O8" s="14" t="s">
        <v>15</v>
      </c>
      <c r="P8" s="7">
        <f t="shared" si="2"/>
        <v>289</v>
      </c>
      <c r="Q8" s="13"/>
      <c r="R8" s="7">
        <v>147</v>
      </c>
      <c r="S8" s="4"/>
      <c r="T8" s="7">
        <v>142</v>
      </c>
      <c r="U8" s="13"/>
      <c r="V8" s="14" t="s">
        <v>25</v>
      </c>
      <c r="W8" s="7">
        <f t="shared" si="3"/>
        <v>79</v>
      </c>
      <c r="X8" s="13"/>
      <c r="Y8" s="7">
        <v>23</v>
      </c>
      <c r="Z8" s="4"/>
      <c r="AA8" s="7">
        <v>56</v>
      </c>
    </row>
    <row r="9" spans="1:28" s="17" customFormat="1" x14ac:dyDescent="0.55000000000000004">
      <c r="A9" s="11" t="s">
        <v>16</v>
      </c>
      <c r="B9" s="7">
        <f t="shared" si="0"/>
        <v>129</v>
      </c>
      <c r="C9" s="13"/>
      <c r="D9" s="7">
        <v>65</v>
      </c>
      <c r="E9" s="4"/>
      <c r="F9" s="7">
        <v>64</v>
      </c>
      <c r="G9" s="13"/>
      <c r="H9" s="14" t="s">
        <v>17</v>
      </c>
      <c r="I9" s="7">
        <f t="shared" si="1"/>
        <v>409</v>
      </c>
      <c r="J9" s="13"/>
      <c r="K9" s="15">
        <v>234</v>
      </c>
      <c r="L9" s="16"/>
      <c r="M9" s="15">
        <v>175</v>
      </c>
      <c r="N9" s="13"/>
      <c r="O9" s="14" t="s">
        <v>18</v>
      </c>
      <c r="P9" s="7">
        <f t="shared" si="2"/>
        <v>143</v>
      </c>
      <c r="Q9" s="13"/>
      <c r="R9" s="7">
        <v>78</v>
      </c>
      <c r="S9" s="4"/>
      <c r="T9" s="7">
        <v>65</v>
      </c>
      <c r="U9" s="13"/>
      <c r="V9" s="14"/>
      <c r="W9" s="7"/>
      <c r="X9" s="13"/>
      <c r="Y9" s="7"/>
      <c r="Z9" s="4"/>
      <c r="AA9" s="7"/>
    </row>
    <row r="10" spans="1:28" s="17" customFormat="1" x14ac:dyDescent="0.55000000000000004">
      <c r="A10" s="11" t="s">
        <v>19</v>
      </c>
      <c r="B10" s="7">
        <f t="shared" si="0"/>
        <v>213</v>
      </c>
      <c r="C10" s="13"/>
      <c r="D10" s="7">
        <v>108</v>
      </c>
      <c r="E10" s="4"/>
      <c r="F10" s="7">
        <v>105</v>
      </c>
      <c r="G10" s="13"/>
      <c r="H10" s="14" t="s">
        <v>20</v>
      </c>
      <c r="I10" s="7">
        <f t="shared" si="1"/>
        <v>269</v>
      </c>
      <c r="J10" s="13"/>
      <c r="K10" s="15">
        <v>144</v>
      </c>
      <c r="L10" s="16"/>
      <c r="M10" s="15">
        <v>125</v>
      </c>
      <c r="N10" s="13"/>
      <c r="O10" s="14" t="s">
        <v>21</v>
      </c>
      <c r="P10" s="7">
        <f t="shared" si="2"/>
        <v>134</v>
      </c>
      <c r="Q10" s="13"/>
      <c r="R10" s="7">
        <v>64</v>
      </c>
      <c r="S10" s="4"/>
      <c r="T10" s="7">
        <v>70</v>
      </c>
      <c r="U10" s="13"/>
      <c r="V10" s="14"/>
      <c r="W10" s="7"/>
      <c r="X10" s="13"/>
      <c r="Y10" s="7"/>
      <c r="Z10" s="4"/>
      <c r="AA10" s="7"/>
    </row>
    <row r="11" spans="1:28" x14ac:dyDescent="0.55000000000000004">
      <c r="A11" s="3"/>
      <c r="B11" s="18"/>
      <c r="C11" s="18"/>
      <c r="D11" s="18"/>
      <c r="E11" s="18"/>
      <c r="F11" s="18"/>
      <c r="G11" s="18"/>
      <c r="H11" s="5"/>
      <c r="I11" s="18"/>
      <c r="J11" s="18"/>
      <c r="K11" s="18"/>
      <c r="L11" s="18"/>
      <c r="M11" s="18"/>
      <c r="N11" s="18"/>
      <c r="O11" s="5"/>
      <c r="P11" s="18"/>
      <c r="Q11" s="18"/>
      <c r="R11" s="18"/>
      <c r="S11" s="18"/>
      <c r="T11" s="18"/>
      <c r="U11" s="18"/>
      <c r="V11" s="5"/>
      <c r="W11" s="18"/>
      <c r="X11" s="18"/>
      <c r="Y11" s="18"/>
      <c r="Z11" s="18"/>
      <c r="AA11" s="18"/>
    </row>
    <row r="12" spans="1:28" x14ac:dyDescent="0.55000000000000004">
      <c r="A12" s="6" t="s">
        <v>22</v>
      </c>
      <c r="B12" s="7">
        <f>D12+F12</f>
        <v>902</v>
      </c>
      <c r="C12" s="4"/>
      <c r="D12" s="7">
        <f>SUM(D6:D8)</f>
        <v>449</v>
      </c>
      <c r="E12" s="4"/>
      <c r="F12" s="7">
        <f>SUM(F6:F8)</f>
        <v>453</v>
      </c>
      <c r="G12" s="4"/>
      <c r="H12" s="9" t="s">
        <v>23</v>
      </c>
      <c r="I12" s="7">
        <f>SUM(B9:B10,I6:I10,P6:P8)</f>
        <v>3882</v>
      </c>
      <c r="J12" s="4"/>
      <c r="K12" s="7">
        <f>SUM(D9:D10,K6:K10,R6:R8)</f>
        <v>1980</v>
      </c>
      <c r="L12" s="4"/>
      <c r="M12" s="7">
        <f>SUM(F9:F10,M6:M10,T6:T8)</f>
        <v>1902</v>
      </c>
      <c r="N12" s="4"/>
      <c r="O12" s="19" t="s">
        <v>24</v>
      </c>
      <c r="P12" s="7">
        <f>SUM(P9:P10,W6:W8)</f>
        <v>502</v>
      </c>
      <c r="Q12" s="4"/>
      <c r="R12" s="7">
        <f>SUM(R9:R10,Y6:Y8)</f>
        <v>230</v>
      </c>
      <c r="S12" s="4"/>
      <c r="T12" s="7">
        <f>SUM(T9:T10,AA6:AA8)</f>
        <v>272</v>
      </c>
      <c r="U12" s="4"/>
      <c r="V12" s="19"/>
      <c r="W12" s="20"/>
      <c r="X12" s="20"/>
      <c r="Y12" s="20"/>
      <c r="Z12" s="20"/>
      <c r="AA12" s="20"/>
    </row>
    <row r="13" spans="1:28" ht="18.5" thickBot="1" x14ac:dyDescent="0.6">
      <c r="A13" s="21">
        <f>B12/$B$4</f>
        <v>0.17063942489595157</v>
      </c>
      <c r="B13" s="2"/>
      <c r="C13" s="2"/>
      <c r="D13" s="2"/>
      <c r="E13" s="2"/>
      <c r="F13" s="2"/>
      <c r="G13" s="2"/>
      <c r="H13" s="21">
        <f>I12/$B$4</f>
        <v>0.73439273552780926</v>
      </c>
      <c r="I13" s="2"/>
      <c r="J13" s="2"/>
      <c r="K13" s="2"/>
      <c r="L13" s="2"/>
      <c r="M13" s="2"/>
      <c r="N13" s="2"/>
      <c r="O13" s="21">
        <f>P12/$B$4</f>
        <v>9.4967839576239124E-2</v>
      </c>
      <c r="P13" s="2"/>
      <c r="Q13" s="2"/>
      <c r="R13" s="2"/>
      <c r="S13" s="2"/>
      <c r="T13" s="2"/>
      <c r="U13" s="2"/>
      <c r="V13" s="22"/>
      <c r="W13" s="23">
        <v>45.982523058258003</v>
      </c>
      <c r="X13" s="23"/>
      <c r="Y13" s="23">
        <v>44.735906010613803</v>
      </c>
      <c r="Z13" s="23"/>
      <c r="AA13" s="23">
        <v>47.199723886121191</v>
      </c>
      <c r="AB13" s="2"/>
    </row>
    <row r="14" spans="1:28" x14ac:dyDescent="0.55000000000000004">
      <c r="V14" s="24">
        <v>100</v>
      </c>
      <c r="W14" s="25">
        <v>25</v>
      </c>
      <c r="X14" s="24">
        <v>2500</v>
      </c>
      <c r="Y14" s="24">
        <v>5</v>
      </c>
      <c r="Z14" s="24">
        <v>500</v>
      </c>
      <c r="AA14" s="24">
        <v>20</v>
      </c>
      <c r="AB14" s="24">
        <v>500</v>
      </c>
    </row>
    <row r="15" spans="1:28" x14ac:dyDescent="0.55000000000000004">
      <c r="V15" s="24">
        <v>101</v>
      </c>
      <c r="W15" s="25">
        <v>24</v>
      </c>
      <c r="X15" s="24">
        <v>2424</v>
      </c>
      <c r="Y15" s="24">
        <v>2</v>
      </c>
      <c r="Z15" s="24">
        <v>202</v>
      </c>
      <c r="AA15" s="24">
        <v>22</v>
      </c>
      <c r="AB15" s="24">
        <v>528</v>
      </c>
    </row>
    <row r="16" spans="1:28" x14ac:dyDescent="0.55000000000000004">
      <c r="B16" s="26"/>
      <c r="D16" s="26"/>
      <c r="F16" s="26"/>
      <c r="H16" s="26"/>
      <c r="I16" s="26"/>
      <c r="V16" s="24">
        <v>102</v>
      </c>
      <c r="W16" s="25">
        <v>14</v>
      </c>
      <c r="X16" s="24">
        <v>1428</v>
      </c>
      <c r="Y16" s="24">
        <v>1</v>
      </c>
      <c r="Z16" s="24">
        <v>102</v>
      </c>
      <c r="AA16" s="24">
        <v>13</v>
      </c>
      <c r="AB16" s="24">
        <v>182</v>
      </c>
    </row>
    <row r="17" spans="22:28" x14ac:dyDescent="0.55000000000000004">
      <c r="V17" s="24">
        <v>103</v>
      </c>
      <c r="W17" s="25">
        <v>6</v>
      </c>
      <c r="X17" s="24">
        <v>618</v>
      </c>
      <c r="Y17" s="24">
        <v>0</v>
      </c>
      <c r="Z17" s="24">
        <v>0</v>
      </c>
      <c r="AA17" s="24">
        <v>6</v>
      </c>
      <c r="AB17" s="24">
        <v>36</v>
      </c>
    </row>
    <row r="18" spans="22:28" x14ac:dyDescent="0.55000000000000004">
      <c r="V18" s="24">
        <v>104</v>
      </c>
      <c r="W18" s="25">
        <v>5</v>
      </c>
      <c r="X18" s="24">
        <v>520</v>
      </c>
      <c r="Y18" s="24">
        <v>1</v>
      </c>
      <c r="Z18" s="24">
        <v>104</v>
      </c>
      <c r="AA18" s="24">
        <v>4</v>
      </c>
      <c r="AB18" s="24">
        <v>20</v>
      </c>
    </row>
    <row r="19" spans="22:28" x14ac:dyDescent="0.55000000000000004">
      <c r="V19" s="24">
        <v>105</v>
      </c>
      <c r="W19" s="25">
        <v>0</v>
      </c>
      <c r="X19" s="24">
        <v>0</v>
      </c>
      <c r="Y19" s="24"/>
      <c r="Z19" s="24">
        <v>0</v>
      </c>
      <c r="AA19" s="24"/>
      <c r="AB19" s="24">
        <v>0</v>
      </c>
    </row>
    <row r="22" spans="22:28" x14ac:dyDescent="0.55000000000000004">
      <c r="V22" s="24"/>
      <c r="W22" s="24"/>
      <c r="X22" s="24"/>
      <c r="Y22" s="24"/>
      <c r="Z22" s="24"/>
      <c r="AA22" s="24"/>
      <c r="AB22" s="24"/>
    </row>
  </sheetData>
  <mergeCells count="16">
    <mergeCell ref="V2:V3"/>
    <mergeCell ref="W2:X3"/>
    <mergeCell ref="Y2:Z3"/>
    <mergeCell ref="AA2:AB3"/>
    <mergeCell ref="K2:L3"/>
    <mergeCell ref="M2:N3"/>
    <mergeCell ref="O2:O3"/>
    <mergeCell ref="P2:Q3"/>
    <mergeCell ref="R2:S3"/>
    <mergeCell ref="T2:U3"/>
    <mergeCell ref="I2:J3"/>
    <mergeCell ref="A2:A3"/>
    <mergeCell ref="B2:C3"/>
    <mergeCell ref="D2:E3"/>
    <mergeCell ref="F2:G3"/>
    <mergeCell ref="H2:H3"/>
  </mergeCells>
  <phoneticPr fontId="2"/>
  <pageMargins left="0.47986111111111113" right="0.31805555555555554" top="1" bottom="1" header="0.51111111111111107" footer="0.51111111111111107"/>
  <pageSetup paperSize="9" scale="77" firstPageNumber="429496319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B22"/>
  <sheetViews>
    <sheetView zoomScaleNormal="100" workbookViewId="0">
      <selection activeCell="B4" sqref="B4"/>
    </sheetView>
  </sheetViews>
  <sheetFormatPr defaultColWidth="9.83203125" defaultRowHeight="18" x14ac:dyDescent="0.55000000000000004"/>
  <cols>
    <col min="1" max="1" width="10.25" style="1" customWidth="1"/>
    <col min="2" max="2" width="8.75" style="1" customWidth="1"/>
    <col min="3" max="3" width="1.75" style="1" customWidth="1"/>
    <col min="4" max="4" width="8.75" style="1" customWidth="1"/>
    <col min="5" max="5" width="1.75" style="1" customWidth="1"/>
    <col min="6" max="6" width="8.75" style="1" customWidth="1"/>
    <col min="7" max="7" width="1.75" style="1" customWidth="1"/>
    <col min="8" max="8" width="10.25" style="1" customWidth="1"/>
    <col min="9" max="9" width="8.75" style="1" customWidth="1"/>
    <col min="10" max="10" width="1.75" style="1" customWidth="1"/>
    <col min="11" max="11" width="8.75" style="1" customWidth="1"/>
    <col min="12" max="12" width="1.75" style="1" customWidth="1"/>
    <col min="13" max="13" width="8.75" style="1" customWidth="1"/>
    <col min="14" max="14" width="1.75" style="1" customWidth="1"/>
    <col min="15" max="15" width="10.25" style="1" customWidth="1"/>
    <col min="16" max="16" width="8.75" style="1" customWidth="1"/>
    <col min="17" max="17" width="1.75" style="1" customWidth="1"/>
    <col min="18" max="18" width="8.75" style="1" customWidth="1"/>
    <col min="19" max="19" width="1.75" style="1" customWidth="1"/>
    <col min="20" max="20" width="8.75" style="1" customWidth="1"/>
    <col min="21" max="21" width="1.75" style="1" customWidth="1"/>
    <col min="22" max="22" width="10.25" style="1" customWidth="1"/>
    <col min="23" max="23" width="8.75" style="1" customWidth="1"/>
    <col min="24" max="24" width="1.75" style="1" customWidth="1"/>
    <col min="25" max="25" width="8.75" style="1" customWidth="1"/>
    <col min="26" max="26" width="1.75" style="1" customWidth="1"/>
    <col min="27" max="27" width="8.75" style="1" customWidth="1"/>
    <col min="28" max="28" width="1.75" style="1" customWidth="1"/>
    <col min="29" max="16384" width="9.83203125" style="1"/>
  </cols>
  <sheetData>
    <row r="1" spans="1:28" s="27" customFormat="1" ht="23" thickBot="1" x14ac:dyDescent="0.6">
      <c r="A1" s="27" t="s">
        <v>27</v>
      </c>
      <c r="AB1" s="28" t="s">
        <v>26</v>
      </c>
    </row>
    <row r="2" spans="1:28" x14ac:dyDescent="0.55000000000000004">
      <c r="A2" s="30" t="s">
        <v>0</v>
      </c>
      <c r="B2" s="29" t="s">
        <v>1</v>
      </c>
      <c r="C2" s="30"/>
      <c r="D2" s="29" t="s">
        <v>2</v>
      </c>
      <c r="E2" s="30"/>
      <c r="F2" s="29" t="s">
        <v>3</v>
      </c>
      <c r="G2" s="33"/>
      <c r="H2" s="35" t="s">
        <v>0</v>
      </c>
      <c r="I2" s="29" t="s">
        <v>1</v>
      </c>
      <c r="J2" s="30"/>
      <c r="K2" s="29" t="s">
        <v>2</v>
      </c>
      <c r="L2" s="30"/>
      <c r="M2" s="29" t="s">
        <v>3</v>
      </c>
      <c r="N2" s="37"/>
      <c r="O2" s="35" t="s">
        <v>0</v>
      </c>
      <c r="P2" s="29" t="s">
        <v>1</v>
      </c>
      <c r="Q2" s="30"/>
      <c r="R2" s="29" t="s">
        <v>2</v>
      </c>
      <c r="S2" s="30"/>
      <c r="T2" s="29" t="s">
        <v>3</v>
      </c>
      <c r="U2" s="33"/>
      <c r="V2" s="35" t="s">
        <v>0</v>
      </c>
      <c r="W2" s="29" t="s">
        <v>1</v>
      </c>
      <c r="X2" s="30"/>
      <c r="Y2" s="29" t="s">
        <v>2</v>
      </c>
      <c r="Z2" s="30"/>
      <c r="AA2" s="29" t="s">
        <v>3</v>
      </c>
      <c r="AB2" s="37"/>
    </row>
    <row r="3" spans="1:28" x14ac:dyDescent="0.55000000000000004">
      <c r="A3" s="32"/>
      <c r="B3" s="31"/>
      <c r="C3" s="32"/>
      <c r="D3" s="31"/>
      <c r="E3" s="32"/>
      <c r="F3" s="31"/>
      <c r="G3" s="34"/>
      <c r="H3" s="36"/>
      <c r="I3" s="31"/>
      <c r="J3" s="32"/>
      <c r="K3" s="31"/>
      <c r="L3" s="32"/>
      <c r="M3" s="31"/>
      <c r="N3" s="38"/>
      <c r="O3" s="36"/>
      <c r="P3" s="31"/>
      <c r="Q3" s="32"/>
      <c r="R3" s="31"/>
      <c r="S3" s="32"/>
      <c r="T3" s="31"/>
      <c r="U3" s="34"/>
      <c r="V3" s="36"/>
      <c r="W3" s="31"/>
      <c r="X3" s="32"/>
      <c r="Y3" s="31"/>
      <c r="Z3" s="32"/>
      <c r="AA3" s="31"/>
      <c r="AB3" s="38"/>
    </row>
    <row r="4" spans="1:28" x14ac:dyDescent="0.55000000000000004">
      <c r="A4" s="6" t="s">
        <v>4</v>
      </c>
      <c r="B4" s="7">
        <v>4281</v>
      </c>
      <c r="C4" s="4"/>
      <c r="D4" s="7">
        <v>2153</v>
      </c>
      <c r="E4" s="4"/>
      <c r="F4" s="7">
        <v>2128</v>
      </c>
      <c r="G4" s="4"/>
      <c r="H4" s="5"/>
      <c r="O4" s="5"/>
      <c r="V4" s="5"/>
    </row>
    <row r="5" spans="1:28" x14ac:dyDescent="0.55000000000000004">
      <c r="A5" s="3"/>
      <c r="B5" s="4"/>
      <c r="C5" s="4"/>
      <c r="D5" s="4"/>
      <c r="E5" s="4"/>
      <c r="F5" s="4"/>
      <c r="G5" s="4"/>
      <c r="H5" s="5"/>
      <c r="O5" s="5"/>
      <c r="V5" s="5"/>
    </row>
    <row r="6" spans="1:28" x14ac:dyDescent="0.55000000000000004">
      <c r="A6" s="8" t="s">
        <v>5</v>
      </c>
      <c r="B6" s="7">
        <f t="shared" ref="B6:B10" si="0">SUM(D6,F6)</f>
        <v>379</v>
      </c>
      <c r="C6" s="4"/>
      <c r="D6" s="7">
        <v>179</v>
      </c>
      <c r="E6" s="4"/>
      <c r="F6" s="7">
        <v>200</v>
      </c>
      <c r="G6" s="4"/>
      <c r="H6" s="9" t="s">
        <v>6</v>
      </c>
      <c r="I6" s="7">
        <f t="shared" ref="I6:I10" si="1">SUM(K6,M6)</f>
        <v>407</v>
      </c>
      <c r="J6" s="4"/>
      <c r="K6" s="10">
        <v>188</v>
      </c>
      <c r="L6" s="4"/>
      <c r="M6" s="7">
        <v>219</v>
      </c>
      <c r="N6" s="4"/>
      <c r="O6" s="9" t="s">
        <v>7</v>
      </c>
      <c r="P6" s="7">
        <f>SUM(R6,T6)</f>
        <v>211</v>
      </c>
      <c r="Q6" s="4"/>
      <c r="R6" s="7">
        <v>110</v>
      </c>
      <c r="S6" s="4"/>
      <c r="T6" s="7">
        <v>101</v>
      </c>
      <c r="U6" s="4"/>
      <c r="V6" s="9" t="s">
        <v>8</v>
      </c>
      <c r="W6" s="7">
        <f>SUM(Y6,AA6)</f>
        <v>75</v>
      </c>
      <c r="X6" s="4"/>
      <c r="Y6" s="7">
        <v>38</v>
      </c>
      <c r="Z6" s="4"/>
      <c r="AA6" s="7">
        <v>37</v>
      </c>
    </row>
    <row r="7" spans="1:28" s="17" customFormat="1" x14ac:dyDescent="0.55000000000000004">
      <c r="A7" s="11" t="s">
        <v>9</v>
      </c>
      <c r="B7" s="7">
        <f t="shared" si="0"/>
        <v>153</v>
      </c>
      <c r="C7" s="12"/>
      <c r="D7" s="7">
        <v>75</v>
      </c>
      <c r="E7" s="12"/>
      <c r="F7" s="7">
        <v>78</v>
      </c>
      <c r="G7" s="13"/>
      <c r="H7" s="14" t="s">
        <v>10</v>
      </c>
      <c r="I7" s="7">
        <f t="shared" si="1"/>
        <v>719</v>
      </c>
      <c r="J7" s="13"/>
      <c r="K7" s="15">
        <v>358</v>
      </c>
      <c r="L7" s="16"/>
      <c r="M7" s="15">
        <v>361</v>
      </c>
      <c r="N7" s="13"/>
      <c r="O7" s="14" t="s">
        <v>11</v>
      </c>
      <c r="P7" s="7">
        <f t="shared" ref="P7:P10" si="2">SUM(R7,T7)</f>
        <v>216</v>
      </c>
      <c r="Q7" s="13"/>
      <c r="R7" s="7">
        <v>111</v>
      </c>
      <c r="S7" s="4"/>
      <c r="T7" s="7">
        <v>105</v>
      </c>
      <c r="U7" s="13"/>
      <c r="V7" s="14" t="s">
        <v>12</v>
      </c>
      <c r="W7" s="7">
        <f t="shared" ref="W7:W8" si="3">SUM(Y7,AA7)</f>
        <v>61</v>
      </c>
      <c r="X7" s="13"/>
      <c r="Y7" s="7">
        <v>23</v>
      </c>
      <c r="Z7" s="4"/>
      <c r="AA7" s="7">
        <v>38</v>
      </c>
    </row>
    <row r="8" spans="1:28" s="17" customFormat="1" x14ac:dyDescent="0.55000000000000004">
      <c r="A8" s="11" t="s">
        <v>13</v>
      </c>
      <c r="B8" s="7">
        <f t="shared" si="0"/>
        <v>106</v>
      </c>
      <c r="C8" s="13"/>
      <c r="D8" s="7">
        <v>53</v>
      </c>
      <c r="E8" s="13"/>
      <c r="F8" s="7">
        <v>53</v>
      </c>
      <c r="G8" s="13"/>
      <c r="H8" s="14" t="s">
        <v>14</v>
      </c>
      <c r="I8" s="7">
        <f t="shared" si="1"/>
        <v>560</v>
      </c>
      <c r="J8" s="13"/>
      <c r="K8" s="15">
        <v>305</v>
      </c>
      <c r="L8" s="16"/>
      <c r="M8" s="15">
        <v>255</v>
      </c>
      <c r="N8" s="13"/>
      <c r="O8" s="14" t="s">
        <v>15</v>
      </c>
      <c r="P8" s="7">
        <f t="shared" si="2"/>
        <v>240</v>
      </c>
      <c r="Q8" s="13"/>
      <c r="R8" s="7">
        <v>123</v>
      </c>
      <c r="S8" s="4"/>
      <c r="T8" s="7">
        <v>117</v>
      </c>
      <c r="U8" s="13"/>
      <c r="V8" s="14" t="s">
        <v>25</v>
      </c>
      <c r="W8" s="7">
        <f t="shared" si="3"/>
        <v>68</v>
      </c>
      <c r="X8" s="13"/>
      <c r="Y8" s="7">
        <v>19</v>
      </c>
      <c r="Z8" s="4"/>
      <c r="AA8" s="7">
        <v>49</v>
      </c>
    </row>
    <row r="9" spans="1:28" s="17" customFormat="1" x14ac:dyDescent="0.55000000000000004">
      <c r="A9" s="11" t="s">
        <v>16</v>
      </c>
      <c r="B9" s="7">
        <f t="shared" si="0"/>
        <v>128</v>
      </c>
      <c r="C9" s="13"/>
      <c r="D9" s="7">
        <v>69</v>
      </c>
      <c r="E9" s="13"/>
      <c r="F9" s="7">
        <v>59</v>
      </c>
      <c r="G9" s="13"/>
      <c r="H9" s="14" t="s">
        <v>17</v>
      </c>
      <c r="I9" s="7">
        <f t="shared" si="1"/>
        <v>308</v>
      </c>
      <c r="J9" s="13"/>
      <c r="K9" s="15">
        <v>178</v>
      </c>
      <c r="L9" s="16"/>
      <c r="M9" s="15">
        <v>130</v>
      </c>
      <c r="N9" s="13"/>
      <c r="O9" s="14" t="s">
        <v>18</v>
      </c>
      <c r="P9" s="7">
        <f t="shared" si="2"/>
        <v>138</v>
      </c>
      <c r="Q9" s="13"/>
      <c r="R9" s="7">
        <v>78</v>
      </c>
      <c r="S9" s="4"/>
      <c r="T9" s="7">
        <v>60</v>
      </c>
      <c r="U9" s="13"/>
      <c r="V9" s="14"/>
      <c r="W9" s="7"/>
      <c r="X9" s="13"/>
      <c r="Y9" s="7"/>
      <c r="Z9" s="4"/>
      <c r="AA9" s="7"/>
    </row>
    <row r="10" spans="1:28" s="17" customFormat="1" x14ac:dyDescent="0.55000000000000004">
      <c r="A10" s="11" t="s">
        <v>19</v>
      </c>
      <c r="B10" s="7">
        <f t="shared" si="0"/>
        <v>187</v>
      </c>
      <c r="C10" s="13"/>
      <c r="D10" s="7">
        <v>87</v>
      </c>
      <c r="E10" s="13"/>
      <c r="F10" s="7">
        <v>100</v>
      </c>
      <c r="G10" s="13"/>
      <c r="H10" s="14" t="s">
        <v>20</v>
      </c>
      <c r="I10" s="7">
        <f t="shared" si="1"/>
        <v>210</v>
      </c>
      <c r="J10" s="13"/>
      <c r="K10" s="15">
        <v>108</v>
      </c>
      <c r="L10" s="16"/>
      <c r="M10" s="15">
        <v>102</v>
      </c>
      <c r="N10" s="13"/>
      <c r="O10" s="14" t="s">
        <v>21</v>
      </c>
      <c r="P10" s="7">
        <f t="shared" si="2"/>
        <v>115</v>
      </c>
      <c r="Q10" s="13"/>
      <c r="R10" s="7">
        <v>51</v>
      </c>
      <c r="S10" s="4"/>
      <c r="T10" s="7">
        <v>64</v>
      </c>
      <c r="U10" s="13"/>
      <c r="V10" s="14"/>
      <c r="W10" s="7"/>
      <c r="X10" s="13"/>
      <c r="Y10" s="7"/>
      <c r="Z10" s="4"/>
      <c r="AA10" s="7"/>
    </row>
    <row r="11" spans="1:28" x14ac:dyDescent="0.55000000000000004">
      <c r="A11" s="3"/>
      <c r="B11" s="18"/>
      <c r="C11" s="18"/>
      <c r="D11" s="18"/>
      <c r="E11" s="18"/>
      <c r="F11" s="18"/>
      <c r="G11" s="18"/>
      <c r="H11" s="5"/>
      <c r="I11" s="18"/>
      <c r="J11" s="18"/>
      <c r="K11" s="18"/>
      <c r="L11" s="18"/>
      <c r="M11" s="18"/>
      <c r="N11" s="18"/>
      <c r="O11" s="5"/>
      <c r="P11" s="18"/>
      <c r="Q11" s="18"/>
      <c r="R11" s="18"/>
      <c r="S11" s="18"/>
      <c r="T11" s="18"/>
      <c r="U11" s="18"/>
      <c r="V11" s="5"/>
      <c r="W11" s="18"/>
      <c r="X11" s="18"/>
      <c r="Y11" s="18"/>
      <c r="Z11" s="18"/>
      <c r="AA11" s="18"/>
    </row>
    <row r="12" spans="1:28" x14ac:dyDescent="0.55000000000000004">
      <c r="A12" s="6" t="s">
        <v>22</v>
      </c>
      <c r="B12" s="7">
        <f>SUM(B6:C8)</f>
        <v>638</v>
      </c>
      <c r="C12" s="4"/>
      <c r="D12" s="7">
        <f>SUM(D6:D8)</f>
        <v>307</v>
      </c>
      <c r="E12" s="4"/>
      <c r="F12" s="7">
        <f>SUM(F6:F8)</f>
        <v>331</v>
      </c>
      <c r="G12" s="4"/>
      <c r="H12" s="9" t="s">
        <v>23</v>
      </c>
      <c r="I12" s="7">
        <f>SUM(B9:B10,I6:I10,P6:P8)</f>
        <v>3186</v>
      </c>
      <c r="J12" s="4"/>
      <c r="K12" s="7">
        <f>SUM(D9:D10,K6:K10,R6:R8)</f>
        <v>1637</v>
      </c>
      <c r="L12" s="4"/>
      <c r="M12" s="7">
        <f>SUM(F9:F10,M6:M10,T6:T8)</f>
        <v>1549</v>
      </c>
      <c r="N12" s="4"/>
      <c r="O12" s="19" t="s">
        <v>24</v>
      </c>
      <c r="P12" s="7">
        <f>SUM(P9:P10,W6:W8)</f>
        <v>457</v>
      </c>
      <c r="Q12" s="4"/>
      <c r="R12" s="7">
        <f>SUM(R9:R10,Y6:Y8)</f>
        <v>209</v>
      </c>
      <c r="S12" s="4"/>
      <c r="T12" s="7">
        <f>SUM(T9:T10,AA6:AA8)</f>
        <v>248</v>
      </c>
      <c r="U12" s="4"/>
      <c r="V12" s="19"/>
      <c r="W12" s="20"/>
      <c r="X12" s="20"/>
      <c r="Y12" s="20"/>
      <c r="Z12" s="20"/>
      <c r="AA12" s="20"/>
    </row>
    <row r="13" spans="1:28" ht="18.5" thickBot="1" x14ac:dyDescent="0.6">
      <c r="A13" s="21">
        <f>B12/$B$4</f>
        <v>0.14903060032702639</v>
      </c>
      <c r="B13" s="2"/>
      <c r="C13" s="2"/>
      <c r="D13" s="2"/>
      <c r="E13" s="2"/>
      <c r="F13" s="2"/>
      <c r="G13" s="2"/>
      <c r="H13" s="21">
        <f>I12/$B$4</f>
        <v>0.744218640504555</v>
      </c>
      <c r="I13" s="2"/>
      <c r="J13" s="2"/>
      <c r="K13" s="2"/>
      <c r="L13" s="2"/>
      <c r="M13" s="2"/>
      <c r="N13" s="2"/>
      <c r="O13" s="21">
        <f>P12/$B$4</f>
        <v>0.1067507591684186</v>
      </c>
      <c r="P13" s="2"/>
      <c r="Q13" s="2"/>
      <c r="R13" s="2"/>
      <c r="S13" s="2"/>
      <c r="T13" s="2"/>
      <c r="U13" s="2"/>
      <c r="V13" s="22"/>
      <c r="W13" s="23">
        <v>45.982523058258003</v>
      </c>
      <c r="X13" s="23"/>
      <c r="Y13" s="23">
        <v>44.735906010613803</v>
      </c>
      <c r="Z13" s="23"/>
      <c r="AA13" s="23">
        <v>47.199723886121191</v>
      </c>
      <c r="AB13" s="2"/>
    </row>
    <row r="14" spans="1:28" x14ac:dyDescent="0.55000000000000004">
      <c r="V14" s="24">
        <v>100</v>
      </c>
      <c r="W14" s="25">
        <v>25</v>
      </c>
      <c r="X14" s="24">
        <v>2500</v>
      </c>
      <c r="Y14" s="24">
        <v>5</v>
      </c>
      <c r="Z14" s="24">
        <v>500</v>
      </c>
      <c r="AA14" s="24">
        <v>20</v>
      </c>
      <c r="AB14" s="24">
        <v>500</v>
      </c>
    </row>
    <row r="15" spans="1:28" x14ac:dyDescent="0.55000000000000004">
      <c r="V15" s="24">
        <v>101</v>
      </c>
      <c r="W15" s="25">
        <v>24</v>
      </c>
      <c r="X15" s="24">
        <v>2424</v>
      </c>
      <c r="Y15" s="24">
        <v>2</v>
      </c>
      <c r="Z15" s="24">
        <v>202</v>
      </c>
      <c r="AA15" s="24">
        <v>22</v>
      </c>
      <c r="AB15" s="24">
        <v>528</v>
      </c>
    </row>
    <row r="16" spans="1:28" x14ac:dyDescent="0.55000000000000004">
      <c r="B16" s="26"/>
      <c r="D16" s="26"/>
      <c r="F16" s="26"/>
      <c r="H16" s="26"/>
      <c r="I16" s="26"/>
      <c r="V16" s="24">
        <v>102</v>
      </c>
      <c r="W16" s="25">
        <v>14</v>
      </c>
      <c r="X16" s="24">
        <v>1428</v>
      </c>
      <c r="Y16" s="24">
        <v>1</v>
      </c>
      <c r="Z16" s="24">
        <v>102</v>
      </c>
      <c r="AA16" s="24">
        <v>13</v>
      </c>
      <c r="AB16" s="24">
        <v>182</v>
      </c>
    </row>
    <row r="17" spans="22:28" x14ac:dyDescent="0.55000000000000004">
      <c r="V17" s="24">
        <v>103</v>
      </c>
      <c r="W17" s="25">
        <v>6</v>
      </c>
      <c r="X17" s="24">
        <v>618</v>
      </c>
      <c r="Y17" s="24">
        <v>0</v>
      </c>
      <c r="Z17" s="24">
        <v>0</v>
      </c>
      <c r="AA17" s="24">
        <v>6</v>
      </c>
      <c r="AB17" s="24">
        <v>36</v>
      </c>
    </row>
    <row r="18" spans="22:28" x14ac:dyDescent="0.55000000000000004">
      <c r="V18" s="24">
        <v>104</v>
      </c>
      <c r="W18" s="25">
        <v>5</v>
      </c>
      <c r="X18" s="24">
        <v>520</v>
      </c>
      <c r="Y18" s="24">
        <v>1</v>
      </c>
      <c r="Z18" s="24">
        <v>104</v>
      </c>
      <c r="AA18" s="24">
        <v>4</v>
      </c>
      <c r="AB18" s="24">
        <v>20</v>
      </c>
    </row>
    <row r="19" spans="22:28" x14ac:dyDescent="0.55000000000000004">
      <c r="V19" s="24">
        <v>105</v>
      </c>
      <c r="W19" s="25">
        <v>0</v>
      </c>
      <c r="X19" s="24">
        <v>0</v>
      </c>
      <c r="Y19" s="24"/>
      <c r="Z19" s="24">
        <v>0</v>
      </c>
      <c r="AA19" s="24"/>
      <c r="AB19" s="24">
        <v>0</v>
      </c>
    </row>
    <row r="22" spans="22:28" x14ac:dyDescent="0.55000000000000004">
      <c r="V22" s="24"/>
      <c r="W22" s="24"/>
      <c r="X22" s="24"/>
      <c r="Y22" s="24"/>
      <c r="Z22" s="24"/>
      <c r="AA22" s="24"/>
      <c r="AB22" s="24"/>
    </row>
  </sheetData>
  <mergeCells count="16">
    <mergeCell ref="V2:V3"/>
    <mergeCell ref="W2:X3"/>
    <mergeCell ref="Y2:Z3"/>
    <mergeCell ref="AA2:AB3"/>
    <mergeCell ref="K2:L3"/>
    <mergeCell ref="M2:N3"/>
    <mergeCell ref="O2:O3"/>
    <mergeCell ref="P2:Q3"/>
    <mergeCell ref="R2:S3"/>
    <mergeCell ref="T2:U3"/>
    <mergeCell ref="I2:J3"/>
    <mergeCell ref="A2:A3"/>
    <mergeCell ref="B2:C3"/>
    <mergeCell ref="D2:E3"/>
    <mergeCell ref="F2:G3"/>
    <mergeCell ref="H2:H3"/>
  </mergeCells>
  <phoneticPr fontId="2"/>
  <pageMargins left="0.47986111111111113" right="0.31805555555555554" top="1" bottom="1" header="0.51111111111111107" footer="0.51111111111111107"/>
  <pageSetup paperSize="9" scale="77" firstPageNumber="42949631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2"/>
  <sheetViews>
    <sheetView zoomScaleNormal="100" workbookViewId="0"/>
  </sheetViews>
  <sheetFormatPr defaultColWidth="9.83203125" defaultRowHeight="18" x14ac:dyDescent="0.55000000000000004"/>
  <cols>
    <col min="1" max="1" width="10.25" style="1" customWidth="1"/>
    <col min="2" max="2" width="8.75" style="1" customWidth="1"/>
    <col min="3" max="3" width="1.75" style="1" customWidth="1"/>
    <col min="4" max="4" width="8.75" style="1" customWidth="1"/>
    <col min="5" max="5" width="1.75" style="1" customWidth="1"/>
    <col min="6" max="6" width="8.75" style="1" customWidth="1"/>
    <col min="7" max="7" width="1.75" style="1" customWidth="1"/>
    <col min="8" max="8" width="10.25" style="1" customWidth="1"/>
    <col min="9" max="9" width="8.75" style="1" customWidth="1"/>
    <col min="10" max="10" width="1.75" style="1" customWidth="1"/>
    <col min="11" max="11" width="8.75" style="1" customWidth="1"/>
    <col min="12" max="12" width="1.75" style="1" customWidth="1"/>
    <col min="13" max="13" width="8.75" style="1" customWidth="1"/>
    <col min="14" max="14" width="1.75" style="1" customWidth="1"/>
    <col min="15" max="15" width="10.25" style="1" customWidth="1"/>
    <col min="16" max="16" width="8.75" style="1" customWidth="1"/>
    <col min="17" max="17" width="1.75" style="1" customWidth="1"/>
    <col min="18" max="18" width="8.75" style="1" customWidth="1"/>
    <col min="19" max="19" width="1.75" style="1" customWidth="1"/>
    <col min="20" max="20" width="8.75" style="1" customWidth="1"/>
    <col min="21" max="21" width="1.75" style="1" customWidth="1"/>
    <col min="22" max="22" width="10.25" style="1" customWidth="1"/>
    <col min="23" max="23" width="8.75" style="1" customWidth="1"/>
    <col min="24" max="24" width="1.75" style="1" customWidth="1"/>
    <col min="25" max="25" width="8.75" style="1" customWidth="1"/>
    <col min="26" max="26" width="1.75" style="1" customWidth="1"/>
    <col min="27" max="27" width="8.75" style="1" customWidth="1"/>
    <col min="28" max="28" width="1.75" style="1" customWidth="1"/>
    <col min="29" max="16384" width="9.83203125" style="1"/>
  </cols>
  <sheetData>
    <row r="1" spans="1:28" s="27" customFormat="1" ht="23" thickBot="1" x14ac:dyDescent="0.6">
      <c r="A1" s="27" t="s">
        <v>27</v>
      </c>
      <c r="AB1" s="28" t="s">
        <v>26</v>
      </c>
    </row>
    <row r="2" spans="1:28" x14ac:dyDescent="0.55000000000000004">
      <c r="A2" s="30" t="s">
        <v>0</v>
      </c>
      <c r="B2" s="29" t="s">
        <v>1</v>
      </c>
      <c r="C2" s="30"/>
      <c r="D2" s="29" t="s">
        <v>2</v>
      </c>
      <c r="E2" s="30"/>
      <c r="F2" s="29" t="s">
        <v>3</v>
      </c>
      <c r="G2" s="33"/>
      <c r="H2" s="35" t="s">
        <v>0</v>
      </c>
      <c r="I2" s="29" t="s">
        <v>1</v>
      </c>
      <c r="J2" s="30"/>
      <c r="K2" s="29" t="s">
        <v>2</v>
      </c>
      <c r="L2" s="30"/>
      <c r="M2" s="29" t="s">
        <v>3</v>
      </c>
      <c r="N2" s="37"/>
      <c r="O2" s="35" t="s">
        <v>0</v>
      </c>
      <c r="P2" s="29" t="s">
        <v>1</v>
      </c>
      <c r="Q2" s="30"/>
      <c r="R2" s="29" t="s">
        <v>2</v>
      </c>
      <c r="S2" s="30"/>
      <c r="T2" s="29" t="s">
        <v>3</v>
      </c>
      <c r="U2" s="33"/>
      <c r="V2" s="35" t="s">
        <v>0</v>
      </c>
      <c r="W2" s="29" t="s">
        <v>1</v>
      </c>
      <c r="X2" s="30"/>
      <c r="Y2" s="29" t="s">
        <v>2</v>
      </c>
      <c r="Z2" s="30"/>
      <c r="AA2" s="29" t="s">
        <v>3</v>
      </c>
      <c r="AB2" s="37"/>
    </row>
    <row r="3" spans="1:28" x14ac:dyDescent="0.55000000000000004">
      <c r="A3" s="32"/>
      <c r="B3" s="31"/>
      <c r="C3" s="32"/>
      <c r="D3" s="31"/>
      <c r="E3" s="32"/>
      <c r="F3" s="31"/>
      <c r="G3" s="34"/>
      <c r="H3" s="36"/>
      <c r="I3" s="31"/>
      <c r="J3" s="32"/>
      <c r="K3" s="31"/>
      <c r="L3" s="32"/>
      <c r="M3" s="31"/>
      <c r="N3" s="38"/>
      <c r="O3" s="36"/>
      <c r="P3" s="31"/>
      <c r="Q3" s="32"/>
      <c r="R3" s="31"/>
      <c r="S3" s="32"/>
      <c r="T3" s="31"/>
      <c r="U3" s="34"/>
      <c r="V3" s="36"/>
      <c r="W3" s="31"/>
      <c r="X3" s="32"/>
      <c r="Y3" s="31"/>
      <c r="Z3" s="32"/>
      <c r="AA3" s="31"/>
      <c r="AB3" s="38"/>
    </row>
    <row r="4" spans="1:28" x14ac:dyDescent="0.55000000000000004">
      <c r="A4" s="6" t="s">
        <v>4</v>
      </c>
      <c r="B4" s="7">
        <f>SUM(D4,F4)</f>
        <v>25440</v>
      </c>
      <c r="C4" s="4"/>
      <c r="D4" s="7">
        <f>SUM(D6:D10,K6:K10,R6:R10,Y6:Y8)</f>
        <v>12522</v>
      </c>
      <c r="E4" s="4"/>
      <c r="F4" s="7">
        <f>SUM(F6:F10,M6:M10,T6:T10,AA6:AA8)</f>
        <v>12918</v>
      </c>
      <c r="G4" s="4"/>
      <c r="H4" s="5"/>
      <c r="O4" s="5"/>
      <c r="V4" s="5"/>
    </row>
    <row r="5" spans="1:28" x14ac:dyDescent="0.55000000000000004">
      <c r="A5" s="3"/>
      <c r="B5" s="4"/>
      <c r="C5" s="4"/>
      <c r="D5" s="4"/>
      <c r="E5" s="4"/>
      <c r="F5" s="4"/>
      <c r="G5" s="4"/>
      <c r="H5" s="5"/>
      <c r="O5" s="5"/>
      <c r="V5" s="5"/>
    </row>
    <row r="6" spans="1:28" x14ac:dyDescent="0.55000000000000004">
      <c r="A6" s="8" t="s">
        <v>5</v>
      </c>
      <c r="B6" s="7">
        <f>SUM(D6,F6)</f>
        <v>2539</v>
      </c>
      <c r="C6" s="4"/>
      <c r="D6" s="7">
        <v>1331</v>
      </c>
      <c r="E6" s="4"/>
      <c r="F6" s="7">
        <v>1208</v>
      </c>
      <c r="G6" s="4"/>
      <c r="H6" s="9" t="s">
        <v>6</v>
      </c>
      <c r="I6" s="7">
        <f>SUM(K6,M6)</f>
        <v>1408</v>
      </c>
      <c r="J6" s="4"/>
      <c r="K6" s="10">
        <v>635</v>
      </c>
      <c r="L6" s="4"/>
      <c r="M6" s="7">
        <v>773</v>
      </c>
      <c r="N6" s="4"/>
      <c r="O6" s="9" t="s">
        <v>7</v>
      </c>
      <c r="P6" s="7">
        <f>SUM(R6,T6)</f>
        <v>1415</v>
      </c>
      <c r="Q6" s="4"/>
      <c r="R6" s="7">
        <v>774</v>
      </c>
      <c r="S6" s="4"/>
      <c r="T6" s="7">
        <v>641</v>
      </c>
      <c r="U6" s="4"/>
      <c r="V6" s="9" t="s">
        <v>8</v>
      </c>
      <c r="W6" s="7">
        <f>SUM(Y6,AA6)</f>
        <v>486</v>
      </c>
      <c r="X6" s="4"/>
      <c r="Y6" s="7">
        <v>222</v>
      </c>
      <c r="Z6" s="4"/>
      <c r="AA6" s="7">
        <v>264</v>
      </c>
    </row>
    <row r="7" spans="1:28" s="17" customFormat="1" x14ac:dyDescent="0.55000000000000004">
      <c r="A7" s="11" t="s">
        <v>9</v>
      </c>
      <c r="B7" s="7">
        <f t="shared" ref="B7:B10" si="0">SUM(D7,F7)</f>
        <v>2480</v>
      </c>
      <c r="C7" s="12"/>
      <c r="D7" s="7">
        <v>1237</v>
      </c>
      <c r="E7" s="4"/>
      <c r="F7" s="7">
        <v>1243</v>
      </c>
      <c r="G7" s="13"/>
      <c r="H7" s="14" t="s">
        <v>10</v>
      </c>
      <c r="I7" s="7">
        <f t="shared" ref="I7:I10" si="1">SUM(K7,M7)</f>
        <v>2572</v>
      </c>
      <c r="J7" s="13"/>
      <c r="K7" s="15">
        <v>1185</v>
      </c>
      <c r="L7" s="16"/>
      <c r="M7" s="15">
        <v>1387</v>
      </c>
      <c r="N7" s="13"/>
      <c r="O7" s="14" t="s">
        <v>11</v>
      </c>
      <c r="P7" s="7">
        <f t="shared" ref="P7:P10" si="2">SUM(R7,T7)</f>
        <v>807</v>
      </c>
      <c r="Q7" s="13"/>
      <c r="R7" s="7">
        <v>404</v>
      </c>
      <c r="S7" s="4"/>
      <c r="T7" s="7">
        <v>403</v>
      </c>
      <c r="U7" s="13"/>
      <c r="V7" s="14" t="s">
        <v>12</v>
      </c>
      <c r="W7" s="7">
        <f t="shared" ref="W7:W8" si="3">SUM(Y7,AA7)</f>
        <v>326</v>
      </c>
      <c r="X7" s="13"/>
      <c r="Y7" s="7">
        <v>148</v>
      </c>
      <c r="Z7" s="4"/>
      <c r="AA7" s="7">
        <v>178</v>
      </c>
    </row>
    <row r="8" spans="1:28" s="17" customFormat="1" x14ac:dyDescent="0.55000000000000004">
      <c r="A8" s="11" t="s">
        <v>13</v>
      </c>
      <c r="B8" s="7">
        <f t="shared" si="0"/>
        <v>1481</v>
      </c>
      <c r="C8" s="13"/>
      <c r="D8" s="7">
        <v>765</v>
      </c>
      <c r="E8" s="4"/>
      <c r="F8" s="7">
        <v>716</v>
      </c>
      <c r="G8" s="13"/>
      <c r="H8" s="14" t="s">
        <v>14</v>
      </c>
      <c r="I8" s="7">
        <f t="shared" si="1"/>
        <v>3226</v>
      </c>
      <c r="J8" s="13"/>
      <c r="K8" s="15">
        <v>1576</v>
      </c>
      <c r="L8" s="16"/>
      <c r="M8" s="15">
        <v>1650</v>
      </c>
      <c r="N8" s="13"/>
      <c r="O8" s="14" t="s">
        <v>15</v>
      </c>
      <c r="P8" s="7">
        <f t="shared" si="2"/>
        <v>640</v>
      </c>
      <c r="Q8" s="13"/>
      <c r="R8" s="7">
        <v>314</v>
      </c>
      <c r="S8" s="4"/>
      <c r="T8" s="7">
        <v>326</v>
      </c>
      <c r="U8" s="13"/>
      <c r="V8" s="14" t="s">
        <v>25</v>
      </c>
      <c r="W8" s="7">
        <f t="shared" si="3"/>
        <v>396</v>
      </c>
      <c r="X8" s="13"/>
      <c r="Y8" s="7">
        <v>126</v>
      </c>
      <c r="Z8" s="4"/>
      <c r="AA8" s="7">
        <v>270</v>
      </c>
    </row>
    <row r="9" spans="1:28" s="17" customFormat="1" x14ac:dyDescent="0.55000000000000004">
      <c r="A9" s="11" t="s">
        <v>16</v>
      </c>
      <c r="B9" s="7">
        <f t="shared" si="0"/>
        <v>751</v>
      </c>
      <c r="C9" s="13"/>
      <c r="D9" s="7">
        <v>363</v>
      </c>
      <c r="E9" s="4"/>
      <c r="F9" s="7">
        <v>388</v>
      </c>
      <c r="G9" s="13"/>
      <c r="H9" s="14" t="s">
        <v>17</v>
      </c>
      <c r="I9" s="7">
        <f t="shared" si="1"/>
        <v>2828</v>
      </c>
      <c r="J9" s="13"/>
      <c r="K9" s="15">
        <v>1397</v>
      </c>
      <c r="L9" s="16"/>
      <c r="M9" s="15">
        <v>1431</v>
      </c>
      <c r="N9" s="13"/>
      <c r="O9" s="14" t="s">
        <v>18</v>
      </c>
      <c r="P9" s="7">
        <f t="shared" si="2"/>
        <v>623</v>
      </c>
      <c r="Q9" s="13"/>
      <c r="R9" s="7">
        <v>297</v>
      </c>
      <c r="S9" s="4"/>
      <c r="T9" s="7">
        <v>326</v>
      </c>
      <c r="U9" s="13"/>
      <c r="V9" s="14"/>
      <c r="W9" s="7"/>
      <c r="X9" s="13"/>
      <c r="Y9" s="7"/>
      <c r="Z9" s="4"/>
      <c r="AA9" s="7"/>
    </row>
    <row r="10" spans="1:28" s="17" customFormat="1" x14ac:dyDescent="0.55000000000000004">
      <c r="A10" s="11" t="s">
        <v>19</v>
      </c>
      <c r="B10" s="7">
        <f t="shared" si="0"/>
        <v>586</v>
      </c>
      <c r="C10" s="13"/>
      <c r="D10" s="7">
        <v>254</v>
      </c>
      <c r="E10" s="4"/>
      <c r="F10" s="7">
        <v>332</v>
      </c>
      <c r="G10" s="13"/>
      <c r="H10" s="14" t="s">
        <v>20</v>
      </c>
      <c r="I10" s="7">
        <f t="shared" si="1"/>
        <v>2252</v>
      </c>
      <c r="J10" s="13"/>
      <c r="K10" s="15">
        <v>1178</v>
      </c>
      <c r="L10" s="16"/>
      <c r="M10" s="15">
        <v>1074</v>
      </c>
      <c r="N10" s="13"/>
      <c r="O10" s="14" t="s">
        <v>21</v>
      </c>
      <c r="P10" s="7">
        <f t="shared" si="2"/>
        <v>624</v>
      </c>
      <c r="Q10" s="13"/>
      <c r="R10" s="7">
        <v>316</v>
      </c>
      <c r="S10" s="4"/>
      <c r="T10" s="7">
        <v>308</v>
      </c>
      <c r="U10" s="13"/>
      <c r="V10" s="14"/>
      <c r="W10" s="7"/>
      <c r="X10" s="13"/>
      <c r="Y10" s="7"/>
      <c r="Z10" s="4"/>
      <c r="AA10" s="7"/>
    </row>
    <row r="11" spans="1:28" x14ac:dyDescent="0.55000000000000004">
      <c r="A11" s="3"/>
      <c r="B11" s="18"/>
      <c r="C11" s="18"/>
      <c r="D11" s="18"/>
      <c r="E11" s="18"/>
      <c r="F11" s="18"/>
      <c r="G11" s="18"/>
      <c r="H11" s="5"/>
      <c r="I11" s="18"/>
      <c r="J11" s="18"/>
      <c r="K11" s="18"/>
      <c r="L11" s="18"/>
      <c r="M11" s="18"/>
      <c r="N11" s="18"/>
      <c r="O11" s="5"/>
      <c r="P11" s="18"/>
      <c r="Q11" s="18"/>
      <c r="R11" s="18"/>
      <c r="S11" s="18"/>
      <c r="T11" s="18"/>
      <c r="U11" s="18"/>
      <c r="V11" s="5"/>
      <c r="W11" s="18"/>
      <c r="X11" s="18"/>
      <c r="Y11" s="18"/>
      <c r="Z11" s="18"/>
      <c r="AA11" s="18"/>
    </row>
    <row r="12" spans="1:28" x14ac:dyDescent="0.55000000000000004">
      <c r="A12" s="6" t="s">
        <v>22</v>
      </c>
      <c r="B12" s="7">
        <f>SUM(D12,F12)</f>
        <v>6500</v>
      </c>
      <c r="C12" s="4"/>
      <c r="D12" s="7">
        <f>SUM(D6:D8)</f>
        <v>3333</v>
      </c>
      <c r="E12" s="4"/>
      <c r="F12" s="7">
        <f>SUM(F6:F8)</f>
        <v>3167</v>
      </c>
      <c r="G12" s="4"/>
      <c r="H12" s="9" t="s">
        <v>23</v>
      </c>
      <c r="I12" s="7">
        <f>SUM(B9:B10,I6:I10,P6:P8)</f>
        <v>16485</v>
      </c>
      <c r="J12" s="4"/>
      <c r="K12" s="7">
        <f>SUM(D9:D10,K6:K10,R6:R8)</f>
        <v>8080</v>
      </c>
      <c r="L12" s="4"/>
      <c r="M12" s="7">
        <f>SUM(F9:F10,M6:M10,T6:T8)</f>
        <v>8405</v>
      </c>
      <c r="N12" s="4"/>
      <c r="O12" s="19" t="s">
        <v>24</v>
      </c>
      <c r="P12" s="7">
        <f>SUM(P9:P10,W6:W8)</f>
        <v>2455</v>
      </c>
      <c r="Q12" s="4"/>
      <c r="R12" s="7">
        <f>SUM(R9:R10,Y6:Y8)</f>
        <v>1109</v>
      </c>
      <c r="S12" s="4"/>
      <c r="T12" s="7">
        <f>SUM(T9:T10,AA6:AA8)</f>
        <v>1346</v>
      </c>
      <c r="U12" s="4"/>
      <c r="V12" s="19"/>
      <c r="W12" s="20"/>
      <c r="X12" s="20"/>
      <c r="Y12" s="20"/>
      <c r="Z12" s="20"/>
      <c r="AA12" s="20"/>
    </row>
    <row r="13" spans="1:28" ht="18.5" thickBot="1" x14ac:dyDescent="0.6">
      <c r="A13" s="21">
        <f>B12/$B$4</f>
        <v>0.25550314465408808</v>
      </c>
      <c r="B13" s="2"/>
      <c r="C13" s="2"/>
      <c r="D13" s="2"/>
      <c r="E13" s="2"/>
      <c r="F13" s="2"/>
      <c r="G13" s="2"/>
      <c r="H13" s="21">
        <f>I12/$B$4</f>
        <v>0.64799528301886788</v>
      </c>
      <c r="I13" s="2"/>
      <c r="J13" s="2"/>
      <c r="K13" s="2"/>
      <c r="L13" s="2"/>
      <c r="M13" s="2"/>
      <c r="N13" s="2"/>
      <c r="O13" s="21">
        <f>P12/$B$4</f>
        <v>9.6501572327044025E-2</v>
      </c>
      <c r="P13" s="2"/>
      <c r="Q13" s="2"/>
      <c r="R13" s="2"/>
      <c r="S13" s="2"/>
      <c r="T13" s="2"/>
      <c r="U13" s="2"/>
      <c r="V13" s="22"/>
      <c r="W13" s="23">
        <v>45.982523058258003</v>
      </c>
      <c r="X13" s="23"/>
      <c r="Y13" s="23">
        <v>44.735906010613803</v>
      </c>
      <c r="Z13" s="23"/>
      <c r="AA13" s="23">
        <v>47.199723886121191</v>
      </c>
      <c r="AB13" s="2"/>
    </row>
    <row r="14" spans="1:28" x14ac:dyDescent="0.55000000000000004">
      <c r="V14" s="24">
        <v>100</v>
      </c>
      <c r="W14" s="25">
        <v>25</v>
      </c>
      <c r="X14" s="24">
        <v>2500</v>
      </c>
      <c r="Y14" s="24">
        <v>5</v>
      </c>
      <c r="Z14" s="24">
        <v>500</v>
      </c>
      <c r="AA14" s="24">
        <v>20</v>
      </c>
      <c r="AB14" s="24">
        <v>500</v>
      </c>
    </row>
    <row r="15" spans="1:28" x14ac:dyDescent="0.55000000000000004">
      <c r="V15" s="24">
        <v>101</v>
      </c>
      <c r="W15" s="25">
        <v>24</v>
      </c>
      <c r="X15" s="24">
        <v>2424</v>
      </c>
      <c r="Y15" s="24">
        <v>2</v>
      </c>
      <c r="Z15" s="24">
        <v>202</v>
      </c>
      <c r="AA15" s="24">
        <v>22</v>
      </c>
      <c r="AB15" s="24">
        <v>528</v>
      </c>
    </row>
    <row r="16" spans="1:28" x14ac:dyDescent="0.55000000000000004">
      <c r="B16" s="26"/>
      <c r="D16" s="26"/>
      <c r="F16" s="26"/>
      <c r="H16" s="26"/>
      <c r="I16" s="26"/>
      <c r="V16" s="24">
        <v>102</v>
      </c>
      <c r="W16" s="25">
        <v>14</v>
      </c>
      <c r="X16" s="24">
        <v>1428</v>
      </c>
      <c r="Y16" s="24">
        <v>1</v>
      </c>
      <c r="Z16" s="24">
        <v>102</v>
      </c>
      <c r="AA16" s="24">
        <v>13</v>
      </c>
      <c r="AB16" s="24">
        <v>182</v>
      </c>
    </row>
    <row r="17" spans="22:28" x14ac:dyDescent="0.55000000000000004">
      <c r="V17" s="24">
        <v>103</v>
      </c>
      <c r="W17" s="25">
        <v>6</v>
      </c>
      <c r="X17" s="24">
        <v>618</v>
      </c>
      <c r="Y17" s="24">
        <v>0</v>
      </c>
      <c r="Z17" s="24">
        <v>0</v>
      </c>
      <c r="AA17" s="24">
        <v>6</v>
      </c>
      <c r="AB17" s="24">
        <v>36</v>
      </c>
    </row>
    <row r="18" spans="22:28" x14ac:dyDescent="0.55000000000000004">
      <c r="V18" s="24">
        <v>104</v>
      </c>
      <c r="W18" s="25">
        <v>5</v>
      </c>
      <c r="X18" s="24">
        <v>520</v>
      </c>
      <c r="Y18" s="24">
        <v>1</v>
      </c>
      <c r="Z18" s="24">
        <v>104</v>
      </c>
      <c r="AA18" s="24">
        <v>4</v>
      </c>
      <c r="AB18" s="24">
        <v>20</v>
      </c>
    </row>
    <row r="19" spans="22:28" x14ac:dyDescent="0.55000000000000004">
      <c r="V19" s="24">
        <v>105</v>
      </c>
      <c r="W19" s="25">
        <v>0</v>
      </c>
      <c r="X19" s="24">
        <v>0</v>
      </c>
      <c r="Y19" s="24"/>
      <c r="Z19" s="24">
        <v>0</v>
      </c>
      <c r="AA19" s="24"/>
      <c r="AB19" s="24">
        <v>0</v>
      </c>
    </row>
    <row r="22" spans="22:28" x14ac:dyDescent="0.55000000000000004">
      <c r="V22" s="24"/>
      <c r="W22" s="24"/>
      <c r="X22" s="24"/>
      <c r="Y22" s="24"/>
      <c r="Z22" s="24"/>
      <c r="AA22" s="24"/>
      <c r="AB22" s="24"/>
    </row>
  </sheetData>
  <mergeCells count="16">
    <mergeCell ref="V2:V3"/>
    <mergeCell ref="W2:X3"/>
    <mergeCell ref="Y2:Z3"/>
    <mergeCell ref="AA2:AB3"/>
    <mergeCell ref="K2:L3"/>
    <mergeCell ref="M2:N3"/>
    <mergeCell ref="O2:O3"/>
    <mergeCell ref="P2:Q3"/>
    <mergeCell ref="R2:S3"/>
    <mergeCell ref="T2:U3"/>
    <mergeCell ref="I2:J3"/>
    <mergeCell ref="A2:A3"/>
    <mergeCell ref="B2:C3"/>
    <mergeCell ref="D2:E3"/>
    <mergeCell ref="F2:G3"/>
    <mergeCell ref="H2:H3"/>
  </mergeCells>
  <phoneticPr fontId="2"/>
  <pageMargins left="0.47986111111111113" right="0.31805555555555554" top="1" bottom="1" header="0.51111111111111107" footer="0.51111111111111107"/>
  <pageSetup paperSize="9" scale="77" firstPageNumber="42949631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2"/>
  <sheetViews>
    <sheetView zoomScaleNormal="100" workbookViewId="0"/>
  </sheetViews>
  <sheetFormatPr defaultColWidth="9.83203125" defaultRowHeight="18" x14ac:dyDescent="0.55000000000000004"/>
  <cols>
    <col min="1" max="1" width="10.25" style="1" customWidth="1"/>
    <col min="2" max="2" width="8.75" style="1" customWidth="1"/>
    <col min="3" max="3" width="1.75" style="1" customWidth="1"/>
    <col min="4" max="4" width="8.75" style="1" customWidth="1"/>
    <col min="5" max="5" width="1.75" style="1" customWidth="1"/>
    <col min="6" max="6" width="8.75" style="1" customWidth="1"/>
    <col min="7" max="7" width="1.75" style="1" customWidth="1"/>
    <col min="8" max="8" width="10.25" style="1" customWidth="1"/>
    <col min="9" max="9" width="8.75" style="1" customWidth="1"/>
    <col min="10" max="10" width="1.75" style="1" customWidth="1"/>
    <col min="11" max="11" width="8.75" style="1" customWidth="1"/>
    <col min="12" max="12" width="1.75" style="1" customWidth="1"/>
    <col min="13" max="13" width="8.75" style="1" customWidth="1"/>
    <col min="14" max="14" width="1.75" style="1" customWidth="1"/>
    <col min="15" max="15" width="10.25" style="1" customWidth="1"/>
    <col min="16" max="16" width="8.75" style="1" customWidth="1"/>
    <col min="17" max="17" width="1.75" style="1" customWidth="1"/>
    <col min="18" max="18" width="8.75" style="1" customWidth="1"/>
    <col min="19" max="19" width="1.75" style="1" customWidth="1"/>
    <col min="20" max="20" width="8.75" style="1" customWidth="1"/>
    <col min="21" max="21" width="1.75" style="1" customWidth="1"/>
    <col min="22" max="22" width="10.25" style="1" customWidth="1"/>
    <col min="23" max="23" width="8.75" style="1" customWidth="1"/>
    <col min="24" max="24" width="1.75" style="1" customWidth="1"/>
    <col min="25" max="25" width="8.75" style="1" customWidth="1"/>
    <col min="26" max="26" width="1.75" style="1" customWidth="1"/>
    <col min="27" max="27" width="8.75" style="1" customWidth="1"/>
    <col min="28" max="28" width="1.75" style="1" customWidth="1"/>
    <col min="29" max="16384" width="9.83203125" style="1"/>
  </cols>
  <sheetData>
    <row r="1" spans="1:28" s="27" customFormat="1" ht="23" thickBot="1" x14ac:dyDescent="0.6">
      <c r="A1" s="27" t="s">
        <v>27</v>
      </c>
      <c r="AB1" s="28" t="s">
        <v>26</v>
      </c>
    </row>
    <row r="2" spans="1:28" x14ac:dyDescent="0.55000000000000004">
      <c r="A2" s="30" t="s">
        <v>0</v>
      </c>
      <c r="B2" s="29" t="s">
        <v>1</v>
      </c>
      <c r="C2" s="30"/>
      <c r="D2" s="29" t="s">
        <v>2</v>
      </c>
      <c r="E2" s="30"/>
      <c r="F2" s="29" t="s">
        <v>3</v>
      </c>
      <c r="G2" s="33"/>
      <c r="H2" s="35" t="s">
        <v>0</v>
      </c>
      <c r="I2" s="29" t="s">
        <v>1</v>
      </c>
      <c r="J2" s="30"/>
      <c r="K2" s="29" t="s">
        <v>2</v>
      </c>
      <c r="L2" s="30"/>
      <c r="M2" s="29" t="s">
        <v>3</v>
      </c>
      <c r="N2" s="37"/>
      <c r="O2" s="35" t="s">
        <v>0</v>
      </c>
      <c r="P2" s="29" t="s">
        <v>1</v>
      </c>
      <c r="Q2" s="30"/>
      <c r="R2" s="29" t="s">
        <v>2</v>
      </c>
      <c r="S2" s="30"/>
      <c r="T2" s="29" t="s">
        <v>3</v>
      </c>
      <c r="U2" s="33"/>
      <c r="V2" s="35" t="s">
        <v>0</v>
      </c>
      <c r="W2" s="29" t="s">
        <v>1</v>
      </c>
      <c r="X2" s="30"/>
      <c r="Y2" s="29" t="s">
        <v>2</v>
      </c>
      <c r="Z2" s="30"/>
      <c r="AA2" s="29" t="s">
        <v>3</v>
      </c>
      <c r="AB2" s="37"/>
    </row>
    <row r="3" spans="1:28" x14ac:dyDescent="0.55000000000000004">
      <c r="A3" s="32"/>
      <c r="B3" s="31"/>
      <c r="C3" s="32"/>
      <c r="D3" s="31"/>
      <c r="E3" s="32"/>
      <c r="F3" s="31"/>
      <c r="G3" s="34"/>
      <c r="H3" s="36"/>
      <c r="I3" s="31"/>
      <c r="J3" s="32"/>
      <c r="K3" s="31"/>
      <c r="L3" s="32"/>
      <c r="M3" s="31"/>
      <c r="N3" s="38"/>
      <c r="O3" s="36"/>
      <c r="P3" s="31"/>
      <c r="Q3" s="32"/>
      <c r="R3" s="31"/>
      <c r="S3" s="32"/>
      <c r="T3" s="31"/>
      <c r="U3" s="34"/>
      <c r="V3" s="36"/>
      <c r="W3" s="31"/>
      <c r="X3" s="32"/>
      <c r="Y3" s="31"/>
      <c r="Z3" s="32"/>
      <c r="AA3" s="31"/>
      <c r="AB3" s="38"/>
    </row>
    <row r="4" spans="1:28" x14ac:dyDescent="0.55000000000000004">
      <c r="A4" s="6" t="s">
        <v>4</v>
      </c>
      <c r="B4" s="7">
        <f>SUM(D4,F4)</f>
        <v>24796</v>
      </c>
      <c r="C4" s="4"/>
      <c r="D4" s="7">
        <f>SUM(D6:D10,K6:K10,R6:R10,Y6:Y8)</f>
        <v>12248</v>
      </c>
      <c r="E4" s="4"/>
      <c r="F4" s="7">
        <f>SUM(F6:F10,M6:M10,T6:T10,AA6:AA8)</f>
        <v>12548</v>
      </c>
      <c r="G4" s="4"/>
      <c r="H4" s="5"/>
      <c r="O4" s="5"/>
      <c r="V4" s="5"/>
    </row>
    <row r="5" spans="1:28" x14ac:dyDescent="0.55000000000000004">
      <c r="A5" s="3"/>
      <c r="B5" s="4"/>
      <c r="C5" s="4"/>
      <c r="D5" s="4"/>
      <c r="E5" s="4"/>
      <c r="F5" s="4"/>
      <c r="G5" s="4"/>
      <c r="H5" s="5"/>
      <c r="O5" s="5"/>
      <c r="V5" s="5"/>
    </row>
    <row r="6" spans="1:28" x14ac:dyDescent="0.55000000000000004">
      <c r="A6" s="8" t="s">
        <v>5</v>
      </c>
      <c r="B6" s="7">
        <f>SUM(D6,F6)</f>
        <v>2673</v>
      </c>
      <c r="C6" s="4"/>
      <c r="D6" s="7">
        <v>1416</v>
      </c>
      <c r="E6" s="4"/>
      <c r="F6" s="7">
        <v>1257</v>
      </c>
      <c r="G6" s="4"/>
      <c r="H6" s="9" t="s">
        <v>6</v>
      </c>
      <c r="I6" s="7">
        <f>SUM(K6,M6)</f>
        <v>1484</v>
      </c>
      <c r="J6" s="4"/>
      <c r="K6" s="10">
        <v>662</v>
      </c>
      <c r="L6" s="4"/>
      <c r="M6" s="7">
        <v>822</v>
      </c>
      <c r="N6" s="4"/>
      <c r="O6" s="9" t="s">
        <v>7</v>
      </c>
      <c r="P6" s="7">
        <f>SUM(R6,T6)</f>
        <v>1239</v>
      </c>
      <c r="Q6" s="4"/>
      <c r="R6" s="7">
        <v>681</v>
      </c>
      <c r="S6" s="4"/>
      <c r="T6" s="7">
        <v>558</v>
      </c>
      <c r="U6" s="4"/>
      <c r="V6" s="9" t="s">
        <v>8</v>
      </c>
      <c r="W6" s="7">
        <f>SUM(Y6,AA6)</f>
        <v>442</v>
      </c>
      <c r="X6" s="4"/>
      <c r="Y6" s="7">
        <v>219</v>
      </c>
      <c r="Z6" s="4"/>
      <c r="AA6" s="7">
        <v>223</v>
      </c>
    </row>
    <row r="7" spans="1:28" s="17" customFormat="1" x14ac:dyDescent="0.55000000000000004">
      <c r="A7" s="11" t="s">
        <v>9</v>
      </c>
      <c r="B7" s="7">
        <f t="shared" ref="B7:B10" si="0">SUM(D7,F7)</f>
        <v>2322</v>
      </c>
      <c r="C7" s="12"/>
      <c r="D7" s="7">
        <v>1184</v>
      </c>
      <c r="E7" s="4"/>
      <c r="F7" s="7">
        <v>1138</v>
      </c>
      <c r="G7" s="13"/>
      <c r="H7" s="14" t="s">
        <v>10</v>
      </c>
      <c r="I7" s="7">
        <f t="shared" ref="I7:I10" si="1">SUM(K7,M7)</f>
        <v>2726</v>
      </c>
      <c r="J7" s="13"/>
      <c r="K7" s="15">
        <v>1266</v>
      </c>
      <c r="L7" s="16"/>
      <c r="M7" s="15">
        <v>1460</v>
      </c>
      <c r="N7" s="13"/>
      <c r="O7" s="14" t="s">
        <v>11</v>
      </c>
      <c r="P7" s="7">
        <f t="shared" ref="P7:P10" si="2">SUM(R7,T7)</f>
        <v>745</v>
      </c>
      <c r="Q7" s="13"/>
      <c r="R7" s="7">
        <v>375</v>
      </c>
      <c r="S7" s="4"/>
      <c r="T7" s="7">
        <v>370</v>
      </c>
      <c r="U7" s="13"/>
      <c r="V7" s="14" t="s">
        <v>12</v>
      </c>
      <c r="W7" s="7">
        <f t="shared" ref="W7:W8" si="3">SUM(Y7,AA7)</f>
        <v>298</v>
      </c>
      <c r="X7" s="13"/>
      <c r="Y7" s="7">
        <v>137</v>
      </c>
      <c r="Z7" s="4"/>
      <c r="AA7" s="7">
        <v>161</v>
      </c>
    </row>
    <row r="8" spans="1:28" s="17" customFormat="1" x14ac:dyDescent="0.55000000000000004">
      <c r="A8" s="11" t="s">
        <v>13</v>
      </c>
      <c r="B8" s="7">
        <f t="shared" si="0"/>
        <v>1289</v>
      </c>
      <c r="C8" s="13"/>
      <c r="D8" s="7">
        <v>642</v>
      </c>
      <c r="E8" s="4"/>
      <c r="F8" s="7">
        <v>647</v>
      </c>
      <c r="G8" s="13"/>
      <c r="H8" s="14" t="s">
        <v>14</v>
      </c>
      <c r="I8" s="7">
        <f t="shared" si="1"/>
        <v>3246</v>
      </c>
      <c r="J8" s="13"/>
      <c r="K8" s="15">
        <v>1617</v>
      </c>
      <c r="L8" s="16"/>
      <c r="M8" s="15">
        <v>1629</v>
      </c>
      <c r="N8" s="13"/>
      <c r="O8" s="14" t="s">
        <v>15</v>
      </c>
      <c r="P8" s="7">
        <f t="shared" si="2"/>
        <v>633</v>
      </c>
      <c r="Q8" s="13"/>
      <c r="R8" s="7">
        <v>303</v>
      </c>
      <c r="S8" s="4"/>
      <c r="T8" s="7">
        <v>330</v>
      </c>
      <c r="U8" s="13"/>
      <c r="V8" s="14" t="s">
        <v>25</v>
      </c>
      <c r="W8" s="7">
        <f t="shared" si="3"/>
        <v>367</v>
      </c>
      <c r="X8" s="13"/>
      <c r="Y8" s="7">
        <v>115</v>
      </c>
      <c r="Z8" s="4"/>
      <c r="AA8" s="7">
        <v>252</v>
      </c>
    </row>
    <row r="9" spans="1:28" s="17" customFormat="1" x14ac:dyDescent="0.55000000000000004">
      <c r="A9" s="11" t="s">
        <v>16</v>
      </c>
      <c r="B9" s="7">
        <f t="shared" si="0"/>
        <v>608</v>
      </c>
      <c r="C9" s="13"/>
      <c r="D9" s="7">
        <v>276</v>
      </c>
      <c r="E9" s="4"/>
      <c r="F9" s="7">
        <v>332</v>
      </c>
      <c r="G9" s="13"/>
      <c r="H9" s="14" t="s">
        <v>17</v>
      </c>
      <c r="I9" s="7">
        <f t="shared" si="1"/>
        <v>2762</v>
      </c>
      <c r="J9" s="13"/>
      <c r="K9" s="15">
        <v>1378</v>
      </c>
      <c r="L9" s="16"/>
      <c r="M9" s="15">
        <v>1384</v>
      </c>
      <c r="N9" s="13"/>
      <c r="O9" s="14" t="s">
        <v>18</v>
      </c>
      <c r="P9" s="7">
        <f t="shared" si="2"/>
        <v>607</v>
      </c>
      <c r="Q9" s="13"/>
      <c r="R9" s="7">
        <v>294</v>
      </c>
      <c r="S9" s="4"/>
      <c r="T9" s="7">
        <v>313</v>
      </c>
      <c r="U9" s="13"/>
      <c r="V9" s="14"/>
      <c r="W9" s="7"/>
      <c r="X9" s="13"/>
      <c r="Y9" s="7"/>
      <c r="Z9" s="4"/>
      <c r="AA9" s="7"/>
    </row>
    <row r="10" spans="1:28" s="17" customFormat="1" x14ac:dyDescent="0.55000000000000004">
      <c r="A10" s="11" t="s">
        <v>19</v>
      </c>
      <c r="B10" s="7">
        <f t="shared" si="0"/>
        <v>598</v>
      </c>
      <c r="C10" s="13"/>
      <c r="D10" s="7">
        <v>257</v>
      </c>
      <c r="E10" s="4"/>
      <c r="F10" s="7">
        <v>341</v>
      </c>
      <c r="G10" s="13"/>
      <c r="H10" s="14" t="s">
        <v>20</v>
      </c>
      <c r="I10" s="7">
        <f t="shared" si="1"/>
        <v>2113</v>
      </c>
      <c r="J10" s="13"/>
      <c r="K10" s="15">
        <v>1123</v>
      </c>
      <c r="L10" s="16"/>
      <c r="M10" s="15">
        <v>990</v>
      </c>
      <c r="N10" s="13"/>
      <c r="O10" s="14" t="s">
        <v>21</v>
      </c>
      <c r="P10" s="7">
        <f t="shared" si="2"/>
        <v>644</v>
      </c>
      <c r="Q10" s="13"/>
      <c r="R10" s="7">
        <v>303</v>
      </c>
      <c r="S10" s="4"/>
      <c r="T10" s="7">
        <v>341</v>
      </c>
      <c r="U10" s="13"/>
      <c r="V10" s="14"/>
      <c r="W10" s="7"/>
      <c r="X10" s="13"/>
      <c r="Y10" s="7"/>
      <c r="Z10" s="4"/>
      <c r="AA10" s="7"/>
    </row>
    <row r="11" spans="1:28" x14ac:dyDescent="0.55000000000000004">
      <c r="A11" s="3"/>
      <c r="B11" s="18"/>
      <c r="C11" s="18"/>
      <c r="D11" s="18"/>
      <c r="E11" s="18"/>
      <c r="F11" s="18"/>
      <c r="G11" s="18"/>
      <c r="H11" s="5"/>
      <c r="I11" s="18"/>
      <c r="J11" s="18"/>
      <c r="K11" s="18"/>
      <c r="L11" s="18"/>
      <c r="M11" s="18"/>
      <c r="N11" s="18"/>
      <c r="O11" s="5"/>
      <c r="P11" s="18"/>
      <c r="Q11" s="18"/>
      <c r="R11" s="18"/>
      <c r="S11" s="18"/>
      <c r="T11" s="18"/>
      <c r="U11" s="18"/>
      <c r="V11" s="5"/>
      <c r="W11" s="18"/>
      <c r="X11" s="18"/>
      <c r="Y11" s="18"/>
      <c r="Z11" s="18"/>
      <c r="AA11" s="18"/>
    </row>
    <row r="12" spans="1:28" x14ac:dyDescent="0.55000000000000004">
      <c r="A12" s="6" t="s">
        <v>22</v>
      </c>
      <c r="B12" s="7">
        <f>SUM(D12,F12)</f>
        <v>6284</v>
      </c>
      <c r="C12" s="4"/>
      <c r="D12" s="7">
        <f>SUM(D6:D8)</f>
        <v>3242</v>
      </c>
      <c r="E12" s="4"/>
      <c r="F12" s="7">
        <f>SUM(F6:F8)</f>
        <v>3042</v>
      </c>
      <c r="G12" s="4"/>
      <c r="H12" s="9" t="s">
        <v>23</v>
      </c>
      <c r="I12" s="7">
        <f>SUM(B9:B10,I6:I10,P6:P8)</f>
        <v>16154</v>
      </c>
      <c r="J12" s="4"/>
      <c r="K12" s="7">
        <f>SUM(D9:D10,K6:K10,R6:R8)</f>
        <v>7938</v>
      </c>
      <c r="L12" s="4"/>
      <c r="M12" s="7">
        <f>SUM(F9:F10,M6:M10,T6:T8)</f>
        <v>8216</v>
      </c>
      <c r="N12" s="4"/>
      <c r="O12" s="19" t="s">
        <v>24</v>
      </c>
      <c r="P12" s="7">
        <f>SUM(P9:P10,W6:W8)</f>
        <v>2358</v>
      </c>
      <c r="Q12" s="4"/>
      <c r="R12" s="7">
        <f>SUM(R9:R10,Y6:Y8)</f>
        <v>1068</v>
      </c>
      <c r="S12" s="4"/>
      <c r="T12" s="7">
        <f>SUM(T9:T10,AA6:AA8)</f>
        <v>1290</v>
      </c>
      <c r="U12" s="4"/>
      <c r="V12" s="19"/>
      <c r="W12" s="20"/>
      <c r="X12" s="20"/>
      <c r="Y12" s="20"/>
      <c r="Z12" s="20"/>
      <c r="AA12" s="20"/>
    </row>
    <row r="13" spans="1:28" ht="18.5" thickBot="1" x14ac:dyDescent="0.6">
      <c r="A13" s="21">
        <f>B12/$B$4</f>
        <v>0.25342797225358926</v>
      </c>
      <c r="B13" s="2"/>
      <c r="C13" s="2"/>
      <c r="D13" s="2"/>
      <c r="E13" s="2"/>
      <c r="F13" s="2"/>
      <c r="G13" s="2"/>
      <c r="H13" s="21">
        <f>I12/$B$4</f>
        <v>0.6514760445233102</v>
      </c>
      <c r="I13" s="2"/>
      <c r="J13" s="2"/>
      <c r="K13" s="2"/>
      <c r="L13" s="2"/>
      <c r="M13" s="2"/>
      <c r="N13" s="2"/>
      <c r="O13" s="21">
        <f>P12/$B$4</f>
        <v>9.5095983223100505E-2</v>
      </c>
      <c r="P13" s="2"/>
      <c r="Q13" s="2"/>
      <c r="R13" s="2"/>
      <c r="S13" s="2"/>
      <c r="T13" s="2"/>
      <c r="U13" s="2"/>
      <c r="V13" s="22"/>
      <c r="W13" s="23">
        <v>45.982523058258003</v>
      </c>
      <c r="X13" s="23"/>
      <c r="Y13" s="23">
        <v>44.735906010613803</v>
      </c>
      <c r="Z13" s="23"/>
      <c r="AA13" s="23">
        <v>47.199723886121191</v>
      </c>
      <c r="AB13" s="2"/>
    </row>
    <row r="14" spans="1:28" x14ac:dyDescent="0.55000000000000004">
      <c r="V14" s="24">
        <v>100</v>
      </c>
      <c r="W14" s="25">
        <v>25</v>
      </c>
      <c r="X14" s="24">
        <v>2500</v>
      </c>
      <c r="Y14" s="24">
        <v>5</v>
      </c>
      <c r="Z14" s="24">
        <v>500</v>
      </c>
      <c r="AA14" s="24">
        <v>20</v>
      </c>
      <c r="AB14" s="24">
        <v>500</v>
      </c>
    </row>
    <row r="15" spans="1:28" x14ac:dyDescent="0.55000000000000004">
      <c r="V15" s="24">
        <v>101</v>
      </c>
      <c r="W15" s="25">
        <v>24</v>
      </c>
      <c r="X15" s="24">
        <v>2424</v>
      </c>
      <c r="Y15" s="24">
        <v>2</v>
      </c>
      <c r="Z15" s="24">
        <v>202</v>
      </c>
      <c r="AA15" s="24">
        <v>22</v>
      </c>
      <c r="AB15" s="24">
        <v>528</v>
      </c>
    </row>
    <row r="16" spans="1:28" x14ac:dyDescent="0.55000000000000004">
      <c r="B16" s="26"/>
      <c r="D16" s="26"/>
      <c r="F16" s="26"/>
      <c r="H16" s="26"/>
      <c r="I16" s="26"/>
      <c r="V16" s="24">
        <v>102</v>
      </c>
      <c r="W16" s="25">
        <v>14</v>
      </c>
      <c r="X16" s="24">
        <v>1428</v>
      </c>
      <c r="Y16" s="24">
        <v>1</v>
      </c>
      <c r="Z16" s="24">
        <v>102</v>
      </c>
      <c r="AA16" s="24">
        <v>13</v>
      </c>
      <c r="AB16" s="24">
        <v>182</v>
      </c>
    </row>
    <row r="17" spans="22:28" x14ac:dyDescent="0.55000000000000004">
      <c r="V17" s="24">
        <v>103</v>
      </c>
      <c r="W17" s="25">
        <v>6</v>
      </c>
      <c r="X17" s="24">
        <v>618</v>
      </c>
      <c r="Y17" s="24">
        <v>0</v>
      </c>
      <c r="Z17" s="24">
        <v>0</v>
      </c>
      <c r="AA17" s="24">
        <v>6</v>
      </c>
      <c r="AB17" s="24">
        <v>36</v>
      </c>
    </row>
    <row r="18" spans="22:28" x14ac:dyDescent="0.55000000000000004">
      <c r="V18" s="24">
        <v>104</v>
      </c>
      <c r="W18" s="25">
        <v>5</v>
      </c>
      <c r="X18" s="24">
        <v>520</v>
      </c>
      <c r="Y18" s="24">
        <v>1</v>
      </c>
      <c r="Z18" s="24">
        <v>104</v>
      </c>
      <c r="AA18" s="24">
        <v>4</v>
      </c>
      <c r="AB18" s="24">
        <v>20</v>
      </c>
    </row>
    <row r="19" spans="22:28" x14ac:dyDescent="0.55000000000000004">
      <c r="V19" s="24">
        <v>105</v>
      </c>
      <c r="W19" s="25">
        <v>0</v>
      </c>
      <c r="X19" s="24">
        <v>0</v>
      </c>
      <c r="Y19" s="24"/>
      <c r="Z19" s="24">
        <v>0</v>
      </c>
      <c r="AA19" s="24"/>
      <c r="AB19" s="24">
        <v>0</v>
      </c>
    </row>
    <row r="22" spans="22:28" x14ac:dyDescent="0.55000000000000004">
      <c r="V22" s="24"/>
      <c r="W22" s="24"/>
      <c r="X22" s="24"/>
      <c r="Y22" s="24"/>
      <c r="Z22" s="24"/>
      <c r="AA22" s="24"/>
      <c r="AB22" s="24"/>
    </row>
  </sheetData>
  <mergeCells count="16">
    <mergeCell ref="V2:V3"/>
    <mergeCell ref="W2:X3"/>
    <mergeCell ref="Y2:Z3"/>
    <mergeCell ref="AA2:AB3"/>
    <mergeCell ref="K2:L3"/>
    <mergeCell ref="M2:N3"/>
    <mergeCell ref="O2:O3"/>
    <mergeCell ref="P2:Q3"/>
    <mergeCell ref="R2:S3"/>
    <mergeCell ref="T2:U3"/>
    <mergeCell ref="I2:J3"/>
    <mergeCell ref="A2:A3"/>
    <mergeCell ref="B2:C3"/>
    <mergeCell ref="D2:E3"/>
    <mergeCell ref="F2:G3"/>
    <mergeCell ref="H2:H3"/>
  </mergeCells>
  <phoneticPr fontId="2"/>
  <pageMargins left="0.47986111111111113" right="0.31805555555555554" top="1" bottom="1" header="0.51111111111111107" footer="0.51111111111111107"/>
  <pageSetup paperSize="9" scale="77" firstPageNumber="429496319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22"/>
  <sheetViews>
    <sheetView zoomScaleNormal="100" workbookViewId="0"/>
  </sheetViews>
  <sheetFormatPr defaultColWidth="9.83203125" defaultRowHeight="18" x14ac:dyDescent="0.55000000000000004"/>
  <cols>
    <col min="1" max="1" width="10.25" style="1" customWidth="1"/>
    <col min="2" max="2" width="8.75" style="1" customWidth="1"/>
    <col min="3" max="3" width="1.75" style="1" customWidth="1"/>
    <col min="4" max="4" width="8.75" style="1" customWidth="1"/>
    <col min="5" max="5" width="1.75" style="1" customWidth="1"/>
    <col min="6" max="6" width="8.75" style="1" customWidth="1"/>
    <col min="7" max="7" width="1.75" style="1" customWidth="1"/>
    <col min="8" max="8" width="10.25" style="1" customWidth="1"/>
    <col min="9" max="9" width="8.75" style="1" customWidth="1"/>
    <col min="10" max="10" width="1.75" style="1" customWidth="1"/>
    <col min="11" max="11" width="8.75" style="1" customWidth="1"/>
    <col min="12" max="12" width="1.75" style="1" customWidth="1"/>
    <col min="13" max="13" width="8.75" style="1" customWidth="1"/>
    <col min="14" max="14" width="1.75" style="1" customWidth="1"/>
    <col min="15" max="15" width="10.25" style="1" customWidth="1"/>
    <col min="16" max="16" width="8.75" style="1" customWidth="1"/>
    <col min="17" max="17" width="1.75" style="1" customWidth="1"/>
    <col min="18" max="18" width="8.75" style="1" customWidth="1"/>
    <col min="19" max="19" width="1.75" style="1" customWidth="1"/>
    <col min="20" max="20" width="8.75" style="1" customWidth="1"/>
    <col min="21" max="21" width="1.75" style="1" customWidth="1"/>
    <col min="22" max="22" width="10.25" style="1" customWidth="1"/>
    <col min="23" max="23" width="8.75" style="1" customWidth="1"/>
    <col min="24" max="24" width="1.75" style="1" customWidth="1"/>
    <col min="25" max="25" width="8.75" style="1" customWidth="1"/>
    <col min="26" max="26" width="1.75" style="1" customWidth="1"/>
    <col min="27" max="27" width="8.75" style="1" customWidth="1"/>
    <col min="28" max="28" width="1.75" style="1" customWidth="1"/>
    <col min="29" max="16384" width="9.83203125" style="1"/>
  </cols>
  <sheetData>
    <row r="1" spans="1:28" s="27" customFormat="1" ht="23" thickBot="1" x14ac:dyDescent="0.6">
      <c r="A1" s="27" t="s">
        <v>27</v>
      </c>
      <c r="AB1" s="28" t="s">
        <v>26</v>
      </c>
    </row>
    <row r="2" spans="1:28" x14ac:dyDescent="0.55000000000000004">
      <c r="A2" s="30" t="s">
        <v>0</v>
      </c>
      <c r="B2" s="29" t="s">
        <v>1</v>
      </c>
      <c r="C2" s="30"/>
      <c r="D2" s="29" t="s">
        <v>2</v>
      </c>
      <c r="E2" s="30"/>
      <c r="F2" s="29" t="s">
        <v>3</v>
      </c>
      <c r="G2" s="33"/>
      <c r="H2" s="35" t="s">
        <v>0</v>
      </c>
      <c r="I2" s="29" t="s">
        <v>1</v>
      </c>
      <c r="J2" s="30"/>
      <c r="K2" s="29" t="s">
        <v>2</v>
      </c>
      <c r="L2" s="30"/>
      <c r="M2" s="29" t="s">
        <v>3</v>
      </c>
      <c r="N2" s="37"/>
      <c r="O2" s="35" t="s">
        <v>0</v>
      </c>
      <c r="P2" s="29" t="s">
        <v>1</v>
      </c>
      <c r="Q2" s="30"/>
      <c r="R2" s="29" t="s">
        <v>2</v>
      </c>
      <c r="S2" s="30"/>
      <c r="T2" s="29" t="s">
        <v>3</v>
      </c>
      <c r="U2" s="33"/>
      <c r="V2" s="35" t="s">
        <v>0</v>
      </c>
      <c r="W2" s="29" t="s">
        <v>1</v>
      </c>
      <c r="X2" s="30"/>
      <c r="Y2" s="29" t="s">
        <v>2</v>
      </c>
      <c r="Z2" s="30"/>
      <c r="AA2" s="29" t="s">
        <v>3</v>
      </c>
      <c r="AB2" s="37"/>
    </row>
    <row r="3" spans="1:28" x14ac:dyDescent="0.55000000000000004">
      <c r="A3" s="32"/>
      <c r="B3" s="31"/>
      <c r="C3" s="32"/>
      <c r="D3" s="31"/>
      <c r="E3" s="32"/>
      <c r="F3" s="31"/>
      <c r="G3" s="34"/>
      <c r="H3" s="36"/>
      <c r="I3" s="31"/>
      <c r="J3" s="32"/>
      <c r="K3" s="31"/>
      <c r="L3" s="32"/>
      <c r="M3" s="31"/>
      <c r="N3" s="38"/>
      <c r="O3" s="36"/>
      <c r="P3" s="31"/>
      <c r="Q3" s="32"/>
      <c r="R3" s="31"/>
      <c r="S3" s="32"/>
      <c r="T3" s="31"/>
      <c r="U3" s="34"/>
      <c r="V3" s="36"/>
      <c r="W3" s="31"/>
      <c r="X3" s="32"/>
      <c r="Y3" s="31"/>
      <c r="Z3" s="32"/>
      <c r="AA3" s="31"/>
      <c r="AB3" s="38"/>
    </row>
    <row r="4" spans="1:28" x14ac:dyDescent="0.55000000000000004">
      <c r="A4" s="6" t="s">
        <v>4</v>
      </c>
      <c r="B4" s="7">
        <f>SUM(D4,F4)</f>
        <v>22708</v>
      </c>
      <c r="C4" s="4"/>
      <c r="D4" s="7">
        <f>SUM(D6:D10,K6:K10,R6:R10,Y6:Y8)</f>
        <v>11225</v>
      </c>
      <c r="E4" s="4"/>
      <c r="F4" s="7">
        <f>SUM(F6:F10,M6:M10,T6:T10,AA6:AA8)</f>
        <v>11483</v>
      </c>
      <c r="G4" s="4"/>
      <c r="H4" s="5"/>
      <c r="O4" s="5"/>
      <c r="V4" s="5"/>
    </row>
    <row r="5" spans="1:28" x14ac:dyDescent="0.55000000000000004">
      <c r="A5" s="3"/>
      <c r="B5" s="4"/>
      <c r="C5" s="4"/>
      <c r="D5" s="4"/>
      <c r="E5" s="4"/>
      <c r="F5" s="4"/>
      <c r="G5" s="4"/>
      <c r="H5" s="5"/>
      <c r="O5" s="5"/>
      <c r="V5" s="5"/>
    </row>
    <row r="6" spans="1:28" x14ac:dyDescent="0.55000000000000004">
      <c r="A6" s="8" t="s">
        <v>5</v>
      </c>
      <c r="B6" s="7">
        <f>SUM(D6,F6)</f>
        <v>2542</v>
      </c>
      <c r="C6" s="4"/>
      <c r="D6" s="7">
        <v>1333</v>
      </c>
      <c r="E6" s="4"/>
      <c r="F6" s="7">
        <v>1209</v>
      </c>
      <c r="G6" s="4"/>
      <c r="H6" s="9" t="s">
        <v>6</v>
      </c>
      <c r="I6" s="7">
        <f>SUM(K6,M6)</f>
        <v>1481</v>
      </c>
      <c r="J6" s="4"/>
      <c r="K6" s="10">
        <v>673</v>
      </c>
      <c r="L6" s="4"/>
      <c r="M6" s="7">
        <v>808</v>
      </c>
      <c r="N6" s="4"/>
      <c r="O6" s="9" t="s">
        <v>7</v>
      </c>
      <c r="P6" s="7">
        <f>SUM(R6,T6)</f>
        <v>1076</v>
      </c>
      <c r="Q6" s="4"/>
      <c r="R6" s="7">
        <v>577</v>
      </c>
      <c r="S6" s="4"/>
      <c r="T6" s="7">
        <v>499</v>
      </c>
      <c r="U6" s="4"/>
      <c r="V6" s="9" t="s">
        <v>8</v>
      </c>
      <c r="W6" s="7">
        <f>SUM(Y6,AA6)</f>
        <v>378</v>
      </c>
      <c r="X6" s="4"/>
      <c r="Y6" s="7">
        <v>182</v>
      </c>
      <c r="Z6" s="4"/>
      <c r="AA6" s="7">
        <v>196</v>
      </c>
    </row>
    <row r="7" spans="1:28" s="17" customFormat="1" x14ac:dyDescent="0.55000000000000004">
      <c r="A7" s="11" t="s">
        <v>9</v>
      </c>
      <c r="B7" s="7">
        <f t="shared" ref="B7:B10" si="0">SUM(D7,F7)</f>
        <v>2010</v>
      </c>
      <c r="C7" s="12"/>
      <c r="D7" s="7">
        <v>1016</v>
      </c>
      <c r="E7" s="4"/>
      <c r="F7" s="7">
        <v>994</v>
      </c>
      <c r="G7" s="13"/>
      <c r="H7" s="14" t="s">
        <v>10</v>
      </c>
      <c r="I7" s="7">
        <f t="shared" ref="I7:I10" si="1">SUM(K7,M7)</f>
        <v>2580</v>
      </c>
      <c r="J7" s="13"/>
      <c r="K7" s="15">
        <v>1189</v>
      </c>
      <c r="L7" s="16"/>
      <c r="M7" s="15">
        <v>1391</v>
      </c>
      <c r="N7" s="13"/>
      <c r="O7" s="14" t="s">
        <v>11</v>
      </c>
      <c r="P7" s="7">
        <f t="shared" ref="P7:P10" si="2">SUM(R7,T7)</f>
        <v>652</v>
      </c>
      <c r="Q7" s="13"/>
      <c r="R7" s="7">
        <v>334</v>
      </c>
      <c r="S7" s="4"/>
      <c r="T7" s="7">
        <v>318</v>
      </c>
      <c r="U7" s="13"/>
      <c r="V7" s="14" t="s">
        <v>12</v>
      </c>
      <c r="W7" s="7">
        <f t="shared" ref="W7:W8" si="3">SUM(Y7,AA7)</f>
        <v>290</v>
      </c>
      <c r="X7" s="13"/>
      <c r="Y7" s="7">
        <v>124</v>
      </c>
      <c r="Z7" s="4"/>
      <c r="AA7" s="7">
        <v>166</v>
      </c>
    </row>
    <row r="8" spans="1:28" s="17" customFormat="1" x14ac:dyDescent="0.55000000000000004">
      <c r="A8" s="11" t="s">
        <v>13</v>
      </c>
      <c r="B8" s="7">
        <f t="shared" si="0"/>
        <v>1118</v>
      </c>
      <c r="C8" s="13"/>
      <c r="D8" s="7">
        <v>546</v>
      </c>
      <c r="E8" s="4"/>
      <c r="F8" s="7">
        <v>572</v>
      </c>
      <c r="G8" s="13"/>
      <c r="H8" s="14" t="s">
        <v>14</v>
      </c>
      <c r="I8" s="7">
        <f t="shared" si="1"/>
        <v>2953</v>
      </c>
      <c r="J8" s="13"/>
      <c r="K8" s="15">
        <v>1475</v>
      </c>
      <c r="L8" s="16"/>
      <c r="M8" s="15">
        <v>1478</v>
      </c>
      <c r="N8" s="13"/>
      <c r="O8" s="14" t="s">
        <v>15</v>
      </c>
      <c r="P8" s="7">
        <f t="shared" si="2"/>
        <v>602</v>
      </c>
      <c r="Q8" s="13"/>
      <c r="R8" s="7">
        <v>301</v>
      </c>
      <c r="S8" s="4"/>
      <c r="T8" s="7">
        <v>301</v>
      </c>
      <c r="U8" s="13"/>
      <c r="V8" s="14" t="s">
        <v>25</v>
      </c>
      <c r="W8" s="7">
        <f t="shared" si="3"/>
        <v>317</v>
      </c>
      <c r="X8" s="13"/>
      <c r="Y8" s="7">
        <v>99</v>
      </c>
      <c r="Z8" s="4"/>
      <c r="AA8" s="7">
        <v>218</v>
      </c>
    </row>
    <row r="9" spans="1:28" s="17" customFormat="1" x14ac:dyDescent="0.55000000000000004">
      <c r="A9" s="11" t="s">
        <v>16</v>
      </c>
      <c r="B9" s="7">
        <f t="shared" si="0"/>
        <v>526</v>
      </c>
      <c r="C9" s="13"/>
      <c r="D9" s="7">
        <v>239</v>
      </c>
      <c r="E9" s="4"/>
      <c r="F9" s="7">
        <v>287</v>
      </c>
      <c r="G9" s="13"/>
      <c r="H9" s="14" t="s">
        <v>17</v>
      </c>
      <c r="I9" s="7">
        <f t="shared" si="1"/>
        <v>2550</v>
      </c>
      <c r="J9" s="13"/>
      <c r="K9" s="15">
        <v>1289</v>
      </c>
      <c r="L9" s="16"/>
      <c r="M9" s="15">
        <v>1261</v>
      </c>
      <c r="N9" s="13"/>
      <c r="O9" s="14" t="s">
        <v>18</v>
      </c>
      <c r="P9" s="7">
        <f t="shared" si="2"/>
        <v>563</v>
      </c>
      <c r="Q9" s="13"/>
      <c r="R9" s="7">
        <v>265</v>
      </c>
      <c r="S9" s="4"/>
      <c r="T9" s="7">
        <v>298</v>
      </c>
      <c r="U9" s="13"/>
      <c r="V9" s="14"/>
      <c r="W9" s="7"/>
      <c r="X9" s="13"/>
      <c r="Y9" s="7"/>
      <c r="Z9" s="4"/>
      <c r="AA9" s="7"/>
    </row>
    <row r="10" spans="1:28" s="17" customFormat="1" x14ac:dyDescent="0.55000000000000004">
      <c r="A10" s="11" t="s">
        <v>19</v>
      </c>
      <c r="B10" s="7">
        <f t="shared" si="0"/>
        <v>576</v>
      </c>
      <c r="C10" s="13"/>
      <c r="D10" s="7">
        <v>275</v>
      </c>
      <c r="E10" s="4"/>
      <c r="F10" s="7">
        <v>301</v>
      </c>
      <c r="G10" s="13"/>
      <c r="H10" s="14" t="s">
        <v>20</v>
      </c>
      <c r="I10" s="7">
        <f t="shared" si="1"/>
        <v>1887</v>
      </c>
      <c r="J10" s="13"/>
      <c r="K10" s="15">
        <v>1020</v>
      </c>
      <c r="L10" s="16"/>
      <c r="M10" s="15">
        <v>867</v>
      </c>
      <c r="N10" s="13"/>
      <c r="O10" s="14" t="s">
        <v>21</v>
      </c>
      <c r="P10" s="7">
        <f t="shared" si="2"/>
        <v>607</v>
      </c>
      <c r="Q10" s="13"/>
      <c r="R10" s="7">
        <v>288</v>
      </c>
      <c r="S10" s="4"/>
      <c r="T10" s="7">
        <v>319</v>
      </c>
      <c r="U10" s="13"/>
      <c r="V10" s="14"/>
      <c r="W10" s="7"/>
      <c r="X10" s="13"/>
      <c r="Y10" s="7"/>
      <c r="Z10" s="4"/>
      <c r="AA10" s="7"/>
    </row>
    <row r="11" spans="1:28" x14ac:dyDescent="0.55000000000000004">
      <c r="A11" s="3"/>
      <c r="B11" s="18"/>
      <c r="C11" s="18"/>
      <c r="D11" s="18"/>
      <c r="E11" s="18"/>
      <c r="F11" s="18"/>
      <c r="G11" s="18"/>
      <c r="H11" s="5"/>
      <c r="I11" s="18"/>
      <c r="J11" s="18"/>
      <c r="K11" s="18"/>
      <c r="L11" s="18"/>
      <c r="M11" s="18"/>
      <c r="N11" s="18"/>
      <c r="O11" s="5"/>
      <c r="P11" s="18"/>
      <c r="Q11" s="18"/>
      <c r="R11" s="18"/>
      <c r="S11" s="18"/>
      <c r="T11" s="18"/>
      <c r="U11" s="18"/>
      <c r="V11" s="5"/>
      <c r="W11" s="18"/>
      <c r="X11" s="18"/>
      <c r="Y11" s="18"/>
      <c r="Z11" s="18"/>
      <c r="AA11" s="18"/>
    </row>
    <row r="12" spans="1:28" x14ac:dyDescent="0.55000000000000004">
      <c r="A12" s="6" t="s">
        <v>22</v>
      </c>
      <c r="B12" s="7">
        <f>SUM(D12,F12)</f>
        <v>5670</v>
      </c>
      <c r="C12" s="4"/>
      <c r="D12" s="7">
        <f>SUM(D6:D8)</f>
        <v>2895</v>
      </c>
      <c r="E12" s="4"/>
      <c r="F12" s="7">
        <f>SUM(F6:F8)</f>
        <v>2775</v>
      </c>
      <c r="G12" s="4"/>
      <c r="H12" s="9" t="s">
        <v>23</v>
      </c>
      <c r="I12" s="7">
        <f>SUM(B9:B10,I6:I10,P6:P8)</f>
        <v>14883</v>
      </c>
      <c r="J12" s="4"/>
      <c r="K12" s="7">
        <f>SUM(D9:D10,K6:K10,R6:R8)</f>
        <v>7372</v>
      </c>
      <c r="L12" s="4"/>
      <c r="M12" s="7">
        <f>SUM(F9:F10,M6:M10,T6:T8)</f>
        <v>7511</v>
      </c>
      <c r="N12" s="4"/>
      <c r="O12" s="19" t="s">
        <v>24</v>
      </c>
      <c r="P12" s="7">
        <f>SUM(P9:P10,W6:W8)</f>
        <v>2155</v>
      </c>
      <c r="Q12" s="4"/>
      <c r="R12" s="7">
        <f>SUM(R9:R10,Y6:Y8)</f>
        <v>958</v>
      </c>
      <c r="S12" s="4"/>
      <c r="T12" s="7">
        <f>SUM(T9:T10,AA6:AA8)</f>
        <v>1197</v>
      </c>
      <c r="U12" s="4"/>
      <c r="V12" s="19"/>
      <c r="W12" s="20"/>
      <c r="X12" s="20"/>
      <c r="Y12" s="20"/>
      <c r="Z12" s="20"/>
      <c r="AA12" s="20"/>
    </row>
    <row r="13" spans="1:28" ht="18.5" thickBot="1" x14ac:dyDescent="0.6">
      <c r="A13" s="21">
        <f>B12/$B$4</f>
        <v>0.249691738594328</v>
      </c>
      <c r="B13" s="2"/>
      <c r="C13" s="2"/>
      <c r="D13" s="2"/>
      <c r="E13" s="2"/>
      <c r="F13" s="2"/>
      <c r="G13" s="2"/>
      <c r="H13" s="21">
        <f>I12/$B$4</f>
        <v>0.65540778580236037</v>
      </c>
      <c r="I13" s="2"/>
      <c r="J13" s="2"/>
      <c r="K13" s="2"/>
      <c r="L13" s="2"/>
      <c r="M13" s="2"/>
      <c r="N13" s="2"/>
      <c r="O13" s="21">
        <f>P12/$B$4</f>
        <v>9.4900475603311607E-2</v>
      </c>
      <c r="P13" s="2"/>
      <c r="Q13" s="2"/>
      <c r="R13" s="2"/>
      <c r="S13" s="2"/>
      <c r="T13" s="2"/>
      <c r="U13" s="2"/>
      <c r="V13" s="22"/>
      <c r="W13" s="23">
        <v>45.982523058258003</v>
      </c>
      <c r="X13" s="23"/>
      <c r="Y13" s="23">
        <v>44.735906010613803</v>
      </c>
      <c r="Z13" s="23"/>
      <c r="AA13" s="23">
        <v>47.199723886121191</v>
      </c>
      <c r="AB13" s="2"/>
    </row>
    <row r="14" spans="1:28" x14ac:dyDescent="0.55000000000000004">
      <c r="V14" s="24">
        <v>100</v>
      </c>
      <c r="W14" s="25">
        <v>25</v>
      </c>
      <c r="X14" s="24">
        <v>2500</v>
      </c>
      <c r="Y14" s="24">
        <v>5</v>
      </c>
      <c r="Z14" s="24">
        <v>500</v>
      </c>
      <c r="AA14" s="24">
        <v>20</v>
      </c>
      <c r="AB14" s="24">
        <v>500</v>
      </c>
    </row>
    <row r="15" spans="1:28" x14ac:dyDescent="0.55000000000000004">
      <c r="V15" s="24">
        <v>101</v>
      </c>
      <c r="W15" s="25">
        <v>24</v>
      </c>
      <c r="X15" s="24">
        <v>2424</v>
      </c>
      <c r="Y15" s="24">
        <v>2</v>
      </c>
      <c r="Z15" s="24">
        <v>202</v>
      </c>
      <c r="AA15" s="24">
        <v>22</v>
      </c>
      <c r="AB15" s="24">
        <v>528</v>
      </c>
    </row>
    <row r="16" spans="1:28" x14ac:dyDescent="0.55000000000000004">
      <c r="B16" s="26"/>
      <c r="D16" s="26"/>
      <c r="F16" s="26"/>
      <c r="H16" s="26"/>
      <c r="I16" s="26"/>
      <c r="V16" s="24">
        <v>102</v>
      </c>
      <c r="W16" s="25">
        <v>14</v>
      </c>
      <c r="X16" s="24">
        <v>1428</v>
      </c>
      <c r="Y16" s="24">
        <v>1</v>
      </c>
      <c r="Z16" s="24">
        <v>102</v>
      </c>
      <c r="AA16" s="24">
        <v>13</v>
      </c>
      <c r="AB16" s="24">
        <v>182</v>
      </c>
    </row>
    <row r="17" spans="22:28" x14ac:dyDescent="0.55000000000000004">
      <c r="V17" s="24">
        <v>103</v>
      </c>
      <c r="W17" s="25">
        <v>6</v>
      </c>
      <c r="X17" s="24">
        <v>618</v>
      </c>
      <c r="Y17" s="24">
        <v>0</v>
      </c>
      <c r="Z17" s="24">
        <v>0</v>
      </c>
      <c r="AA17" s="24">
        <v>6</v>
      </c>
      <c r="AB17" s="24">
        <v>36</v>
      </c>
    </row>
    <row r="18" spans="22:28" x14ac:dyDescent="0.55000000000000004">
      <c r="V18" s="24">
        <v>104</v>
      </c>
      <c r="W18" s="25">
        <v>5</v>
      </c>
      <c r="X18" s="24">
        <v>520</v>
      </c>
      <c r="Y18" s="24">
        <v>1</v>
      </c>
      <c r="Z18" s="24">
        <v>104</v>
      </c>
      <c r="AA18" s="24">
        <v>4</v>
      </c>
      <c r="AB18" s="24">
        <v>20</v>
      </c>
    </row>
    <row r="19" spans="22:28" x14ac:dyDescent="0.55000000000000004">
      <c r="V19" s="24">
        <v>105</v>
      </c>
      <c r="W19" s="25">
        <v>0</v>
      </c>
      <c r="X19" s="24">
        <v>0</v>
      </c>
      <c r="Y19" s="24"/>
      <c r="Z19" s="24">
        <v>0</v>
      </c>
      <c r="AA19" s="24"/>
      <c r="AB19" s="24">
        <v>0</v>
      </c>
    </row>
    <row r="22" spans="22:28" x14ac:dyDescent="0.55000000000000004">
      <c r="V22" s="24"/>
      <c r="W22" s="24"/>
      <c r="X22" s="24"/>
      <c r="Y22" s="24"/>
      <c r="Z22" s="24"/>
      <c r="AA22" s="24"/>
      <c r="AB22" s="24"/>
    </row>
  </sheetData>
  <mergeCells count="16">
    <mergeCell ref="V2:V3"/>
    <mergeCell ref="W2:X3"/>
    <mergeCell ref="Y2:Z3"/>
    <mergeCell ref="AA2:AB3"/>
    <mergeCell ref="K2:L3"/>
    <mergeCell ref="M2:N3"/>
    <mergeCell ref="O2:O3"/>
    <mergeCell ref="P2:Q3"/>
    <mergeCell ref="R2:S3"/>
    <mergeCell ref="T2:U3"/>
    <mergeCell ref="I2:J3"/>
    <mergeCell ref="A2:A3"/>
    <mergeCell ref="B2:C3"/>
    <mergeCell ref="D2:E3"/>
    <mergeCell ref="F2:G3"/>
    <mergeCell ref="H2:H3"/>
  </mergeCells>
  <phoneticPr fontId="2"/>
  <pageMargins left="0.47986111111111113" right="0.31805555555555554" top="1" bottom="1" header="0.51111111111111107" footer="0.51111111111111107"/>
  <pageSetup paperSize="9" scale="77" firstPageNumber="42949631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22"/>
  <sheetViews>
    <sheetView zoomScaleNormal="100" workbookViewId="0"/>
  </sheetViews>
  <sheetFormatPr defaultColWidth="9.83203125" defaultRowHeight="18" x14ac:dyDescent="0.55000000000000004"/>
  <cols>
    <col min="1" max="1" width="10.25" style="1" customWidth="1"/>
    <col min="2" max="2" width="8.75" style="1" customWidth="1"/>
    <col min="3" max="3" width="1.75" style="1" customWidth="1"/>
    <col min="4" max="4" width="8.75" style="1" customWidth="1"/>
    <col min="5" max="5" width="1.75" style="1" customWidth="1"/>
    <col min="6" max="6" width="8.75" style="1" customWidth="1"/>
    <col min="7" max="7" width="1.75" style="1" customWidth="1"/>
    <col min="8" max="8" width="10.25" style="1" customWidth="1"/>
    <col min="9" max="9" width="8.75" style="1" customWidth="1"/>
    <col min="10" max="10" width="1.75" style="1" customWidth="1"/>
    <col min="11" max="11" width="8.75" style="1" customWidth="1"/>
    <col min="12" max="12" width="1.75" style="1" customWidth="1"/>
    <col min="13" max="13" width="8.75" style="1" customWidth="1"/>
    <col min="14" max="14" width="1.75" style="1" customWidth="1"/>
    <col min="15" max="15" width="10.25" style="1" customWidth="1"/>
    <col min="16" max="16" width="8.75" style="1" customWidth="1"/>
    <col min="17" max="17" width="1.75" style="1" customWidth="1"/>
    <col min="18" max="18" width="8.75" style="1" customWidth="1"/>
    <col min="19" max="19" width="1.75" style="1" customWidth="1"/>
    <col min="20" max="20" width="8.75" style="1" customWidth="1"/>
    <col min="21" max="21" width="1.75" style="1" customWidth="1"/>
    <col min="22" max="22" width="10.25" style="1" customWidth="1"/>
    <col min="23" max="23" width="8.75" style="1" customWidth="1"/>
    <col min="24" max="24" width="1.75" style="1" customWidth="1"/>
    <col min="25" max="25" width="8.75" style="1" customWidth="1"/>
    <col min="26" max="26" width="1.75" style="1" customWidth="1"/>
    <col min="27" max="27" width="8.75" style="1" customWidth="1"/>
    <col min="28" max="28" width="1.75" style="1" customWidth="1"/>
    <col min="29" max="16384" width="9.83203125" style="1"/>
  </cols>
  <sheetData>
    <row r="1" spans="1:28" s="27" customFormat="1" ht="23" thickBot="1" x14ac:dyDescent="0.6">
      <c r="A1" s="27" t="s">
        <v>27</v>
      </c>
      <c r="AB1" s="28" t="s">
        <v>26</v>
      </c>
    </row>
    <row r="2" spans="1:28" x14ac:dyDescent="0.55000000000000004">
      <c r="A2" s="30" t="s">
        <v>0</v>
      </c>
      <c r="B2" s="29" t="s">
        <v>1</v>
      </c>
      <c r="C2" s="30"/>
      <c r="D2" s="29" t="s">
        <v>2</v>
      </c>
      <c r="E2" s="30"/>
      <c r="F2" s="29" t="s">
        <v>3</v>
      </c>
      <c r="G2" s="33"/>
      <c r="H2" s="35" t="s">
        <v>0</v>
      </c>
      <c r="I2" s="29" t="s">
        <v>1</v>
      </c>
      <c r="J2" s="30"/>
      <c r="K2" s="29" t="s">
        <v>2</v>
      </c>
      <c r="L2" s="30"/>
      <c r="M2" s="29" t="s">
        <v>3</v>
      </c>
      <c r="N2" s="37"/>
      <c r="O2" s="35" t="s">
        <v>0</v>
      </c>
      <c r="P2" s="29" t="s">
        <v>1</v>
      </c>
      <c r="Q2" s="30"/>
      <c r="R2" s="29" t="s">
        <v>2</v>
      </c>
      <c r="S2" s="30"/>
      <c r="T2" s="29" t="s">
        <v>3</v>
      </c>
      <c r="U2" s="33"/>
      <c r="V2" s="35" t="s">
        <v>0</v>
      </c>
      <c r="W2" s="29" t="s">
        <v>1</v>
      </c>
      <c r="X2" s="30"/>
      <c r="Y2" s="29" t="s">
        <v>2</v>
      </c>
      <c r="Z2" s="30"/>
      <c r="AA2" s="29" t="s">
        <v>3</v>
      </c>
      <c r="AB2" s="37"/>
    </row>
    <row r="3" spans="1:28" x14ac:dyDescent="0.55000000000000004">
      <c r="A3" s="32"/>
      <c r="B3" s="31"/>
      <c r="C3" s="32"/>
      <c r="D3" s="31"/>
      <c r="E3" s="32"/>
      <c r="F3" s="31"/>
      <c r="G3" s="34"/>
      <c r="H3" s="36"/>
      <c r="I3" s="31"/>
      <c r="J3" s="32"/>
      <c r="K3" s="31"/>
      <c r="L3" s="32"/>
      <c r="M3" s="31"/>
      <c r="N3" s="38"/>
      <c r="O3" s="36"/>
      <c r="P3" s="31"/>
      <c r="Q3" s="32"/>
      <c r="R3" s="31"/>
      <c r="S3" s="32"/>
      <c r="T3" s="31"/>
      <c r="U3" s="34"/>
      <c r="V3" s="36"/>
      <c r="W3" s="31"/>
      <c r="X3" s="32"/>
      <c r="Y3" s="31"/>
      <c r="Z3" s="32"/>
      <c r="AA3" s="31"/>
      <c r="AB3" s="38"/>
    </row>
    <row r="4" spans="1:28" x14ac:dyDescent="0.55000000000000004">
      <c r="A4" s="6" t="s">
        <v>4</v>
      </c>
      <c r="B4" s="7">
        <f>SUM(D4,F4)</f>
        <v>20876</v>
      </c>
      <c r="C4" s="4"/>
      <c r="D4" s="7">
        <f>SUM(D6:D10,K6:K10,R6:R10,Y6:Y8)</f>
        <v>10251</v>
      </c>
      <c r="E4" s="4"/>
      <c r="F4" s="7">
        <f>SUM(F6:F10,M6:M10,T6:T10,AA6:AA8)</f>
        <v>10625</v>
      </c>
      <c r="G4" s="4"/>
      <c r="H4" s="5"/>
      <c r="O4" s="5"/>
      <c r="V4" s="5"/>
    </row>
    <row r="5" spans="1:28" x14ac:dyDescent="0.55000000000000004">
      <c r="A5" s="3"/>
      <c r="B5" s="4"/>
      <c r="C5" s="4"/>
      <c r="D5" s="4"/>
      <c r="E5" s="4"/>
      <c r="F5" s="4"/>
      <c r="G5" s="4"/>
      <c r="H5" s="5"/>
      <c r="O5" s="5"/>
      <c r="V5" s="5"/>
    </row>
    <row r="6" spans="1:28" x14ac:dyDescent="0.55000000000000004">
      <c r="A6" s="8" t="s">
        <v>5</v>
      </c>
      <c r="B6" s="7">
        <f>SUM(D6,F6)</f>
        <v>2411</v>
      </c>
      <c r="C6" s="4"/>
      <c r="D6" s="7">
        <v>1217</v>
      </c>
      <c r="E6" s="4"/>
      <c r="F6" s="7">
        <v>1194</v>
      </c>
      <c r="G6" s="4"/>
      <c r="H6" s="9" t="s">
        <v>6</v>
      </c>
      <c r="I6" s="7">
        <f>SUM(K6,M6)</f>
        <v>1381</v>
      </c>
      <c r="J6" s="4"/>
      <c r="K6" s="10">
        <v>612</v>
      </c>
      <c r="L6" s="4"/>
      <c r="M6" s="7">
        <v>769</v>
      </c>
      <c r="N6" s="4"/>
      <c r="O6" s="9" t="s">
        <v>7</v>
      </c>
      <c r="P6" s="7">
        <f>SUM(R6,T6)</f>
        <v>911</v>
      </c>
      <c r="Q6" s="4"/>
      <c r="R6" s="7">
        <v>484</v>
      </c>
      <c r="S6" s="4"/>
      <c r="T6" s="7">
        <v>427</v>
      </c>
      <c r="U6" s="4"/>
      <c r="V6" s="9" t="s">
        <v>8</v>
      </c>
      <c r="W6" s="7">
        <f>SUM(Y6,AA6)</f>
        <v>361</v>
      </c>
      <c r="X6" s="4"/>
      <c r="Y6" s="7">
        <v>174</v>
      </c>
      <c r="Z6" s="4"/>
      <c r="AA6" s="7">
        <v>187</v>
      </c>
    </row>
    <row r="7" spans="1:28" s="17" customFormat="1" x14ac:dyDescent="0.55000000000000004">
      <c r="A7" s="11" t="s">
        <v>9</v>
      </c>
      <c r="B7" s="7">
        <f t="shared" ref="B7:B10" si="0">SUM(D7,F7)</f>
        <v>1748</v>
      </c>
      <c r="C7" s="12"/>
      <c r="D7" s="7">
        <v>884</v>
      </c>
      <c r="E7" s="4"/>
      <c r="F7" s="7">
        <v>864</v>
      </c>
      <c r="G7" s="13"/>
      <c r="H7" s="14" t="s">
        <v>10</v>
      </c>
      <c r="I7" s="7">
        <f t="shared" ref="I7:I10" si="1">SUM(K7,M7)</f>
        <v>2460</v>
      </c>
      <c r="J7" s="13"/>
      <c r="K7" s="15">
        <v>1132</v>
      </c>
      <c r="L7" s="16"/>
      <c r="M7" s="15">
        <v>1328</v>
      </c>
      <c r="N7" s="13"/>
      <c r="O7" s="14" t="s">
        <v>11</v>
      </c>
      <c r="P7" s="7">
        <f t="shared" ref="P7:P10" si="2">SUM(R7,T7)</f>
        <v>631</v>
      </c>
      <c r="Q7" s="13"/>
      <c r="R7" s="7">
        <v>329</v>
      </c>
      <c r="S7" s="4"/>
      <c r="T7" s="7">
        <v>302</v>
      </c>
      <c r="U7" s="13"/>
      <c r="V7" s="14" t="s">
        <v>12</v>
      </c>
      <c r="W7" s="7">
        <f t="shared" ref="W7:W8" si="3">SUM(Y7,AA7)</f>
        <v>248</v>
      </c>
      <c r="X7" s="13"/>
      <c r="Y7" s="7">
        <v>106</v>
      </c>
      <c r="Z7" s="4"/>
      <c r="AA7" s="7">
        <v>142</v>
      </c>
    </row>
    <row r="8" spans="1:28" s="17" customFormat="1" x14ac:dyDescent="0.55000000000000004">
      <c r="A8" s="11" t="s">
        <v>13</v>
      </c>
      <c r="B8" s="7">
        <f t="shared" si="0"/>
        <v>950</v>
      </c>
      <c r="C8" s="13"/>
      <c r="D8" s="7">
        <v>460</v>
      </c>
      <c r="E8" s="4"/>
      <c r="F8" s="7">
        <v>490</v>
      </c>
      <c r="G8" s="13"/>
      <c r="H8" s="14" t="s">
        <v>14</v>
      </c>
      <c r="I8" s="7">
        <f t="shared" si="1"/>
        <v>2740</v>
      </c>
      <c r="J8" s="13"/>
      <c r="K8" s="15">
        <v>1384</v>
      </c>
      <c r="L8" s="16"/>
      <c r="M8" s="15">
        <v>1356</v>
      </c>
      <c r="N8" s="13"/>
      <c r="O8" s="14" t="s">
        <v>15</v>
      </c>
      <c r="P8" s="7">
        <f t="shared" si="2"/>
        <v>576</v>
      </c>
      <c r="Q8" s="13"/>
      <c r="R8" s="7">
        <v>288</v>
      </c>
      <c r="S8" s="4"/>
      <c r="T8" s="7">
        <v>288</v>
      </c>
      <c r="U8" s="13"/>
      <c r="V8" s="14" t="s">
        <v>25</v>
      </c>
      <c r="W8" s="7">
        <f t="shared" si="3"/>
        <v>299</v>
      </c>
      <c r="X8" s="13"/>
      <c r="Y8" s="7">
        <v>89</v>
      </c>
      <c r="Z8" s="4"/>
      <c r="AA8" s="7">
        <v>210</v>
      </c>
    </row>
    <row r="9" spans="1:28" s="17" customFormat="1" x14ac:dyDescent="0.55000000000000004">
      <c r="A9" s="11" t="s">
        <v>16</v>
      </c>
      <c r="B9" s="7">
        <f t="shared" si="0"/>
        <v>459</v>
      </c>
      <c r="C9" s="13"/>
      <c r="D9" s="7">
        <v>216</v>
      </c>
      <c r="E9" s="4"/>
      <c r="F9" s="7">
        <v>243</v>
      </c>
      <c r="G9" s="13"/>
      <c r="H9" s="14" t="s">
        <v>17</v>
      </c>
      <c r="I9" s="7">
        <f t="shared" si="1"/>
        <v>2317</v>
      </c>
      <c r="J9" s="13"/>
      <c r="K9" s="15">
        <v>1170</v>
      </c>
      <c r="L9" s="16"/>
      <c r="M9" s="15">
        <v>1147</v>
      </c>
      <c r="N9" s="13"/>
      <c r="O9" s="14" t="s">
        <v>18</v>
      </c>
      <c r="P9" s="7">
        <f t="shared" si="2"/>
        <v>544</v>
      </c>
      <c r="Q9" s="13"/>
      <c r="R9" s="7">
        <v>259</v>
      </c>
      <c r="S9" s="4"/>
      <c r="T9" s="7">
        <v>285</v>
      </c>
      <c r="U9" s="13"/>
      <c r="V9" s="14"/>
      <c r="W9" s="7"/>
      <c r="X9" s="13"/>
      <c r="Y9" s="7"/>
      <c r="Z9" s="4"/>
      <c r="AA9" s="7"/>
    </row>
    <row r="10" spans="1:28" s="17" customFormat="1" x14ac:dyDescent="0.55000000000000004">
      <c r="A10" s="11" t="s">
        <v>19</v>
      </c>
      <c r="B10" s="7">
        <f t="shared" si="0"/>
        <v>579</v>
      </c>
      <c r="C10" s="13"/>
      <c r="D10" s="7">
        <v>259</v>
      </c>
      <c r="E10" s="4"/>
      <c r="F10" s="7">
        <v>320</v>
      </c>
      <c r="G10" s="13"/>
      <c r="H10" s="14" t="s">
        <v>20</v>
      </c>
      <c r="I10" s="7">
        <f t="shared" si="1"/>
        <v>1679</v>
      </c>
      <c r="J10" s="13"/>
      <c r="K10" s="15">
        <v>915</v>
      </c>
      <c r="L10" s="16"/>
      <c r="M10" s="15">
        <v>764</v>
      </c>
      <c r="N10" s="13"/>
      <c r="O10" s="14" t="s">
        <v>21</v>
      </c>
      <c r="P10" s="7">
        <f t="shared" si="2"/>
        <v>582</v>
      </c>
      <c r="Q10" s="13"/>
      <c r="R10" s="7">
        <v>273</v>
      </c>
      <c r="S10" s="4"/>
      <c r="T10" s="7">
        <v>309</v>
      </c>
      <c r="U10" s="13"/>
      <c r="V10" s="14"/>
      <c r="W10" s="7"/>
      <c r="X10" s="13"/>
      <c r="Y10" s="7"/>
      <c r="Z10" s="4"/>
      <c r="AA10" s="7"/>
    </row>
    <row r="11" spans="1:28" x14ac:dyDescent="0.55000000000000004">
      <c r="A11" s="3"/>
      <c r="B11" s="18"/>
      <c r="C11" s="18"/>
      <c r="D11" s="18"/>
      <c r="E11" s="18"/>
      <c r="F11" s="18"/>
      <c r="G11" s="18"/>
      <c r="H11" s="5"/>
      <c r="I11" s="18"/>
      <c r="J11" s="18"/>
      <c r="K11" s="18"/>
      <c r="L11" s="18"/>
      <c r="M11" s="18"/>
      <c r="N11" s="18"/>
      <c r="O11" s="5"/>
      <c r="P11" s="18"/>
      <c r="Q11" s="18"/>
      <c r="R11" s="18"/>
      <c r="S11" s="18"/>
      <c r="T11" s="18"/>
      <c r="U11" s="18"/>
      <c r="V11" s="5"/>
      <c r="W11" s="18"/>
      <c r="X11" s="18"/>
      <c r="Y11" s="18"/>
      <c r="Z11" s="18"/>
      <c r="AA11" s="18"/>
    </row>
    <row r="12" spans="1:28" x14ac:dyDescent="0.55000000000000004">
      <c r="A12" s="6" t="s">
        <v>22</v>
      </c>
      <c r="B12" s="7">
        <f>SUM(D12,F12)</f>
        <v>5109</v>
      </c>
      <c r="C12" s="4"/>
      <c r="D12" s="7">
        <f>SUM(D6:D8)</f>
        <v>2561</v>
      </c>
      <c r="E12" s="4"/>
      <c r="F12" s="7">
        <f>SUM(F6:F8)</f>
        <v>2548</v>
      </c>
      <c r="G12" s="4"/>
      <c r="H12" s="9" t="s">
        <v>23</v>
      </c>
      <c r="I12" s="7">
        <f>SUM(B9:B10,I6:I10,P6:P8)</f>
        <v>13733</v>
      </c>
      <c r="J12" s="4"/>
      <c r="K12" s="7">
        <f>SUM(D9:D10,K6:K10,R6:R8)</f>
        <v>6789</v>
      </c>
      <c r="L12" s="4"/>
      <c r="M12" s="7">
        <f>SUM(F9:F10,M6:M10,T6:T8)</f>
        <v>6944</v>
      </c>
      <c r="N12" s="4"/>
      <c r="O12" s="19" t="s">
        <v>24</v>
      </c>
      <c r="P12" s="7">
        <f>SUM(P9:P10,W6:W8)</f>
        <v>2034</v>
      </c>
      <c r="Q12" s="4"/>
      <c r="R12" s="7">
        <f>SUM(R9:R10,Y6:Y8)</f>
        <v>901</v>
      </c>
      <c r="S12" s="4"/>
      <c r="T12" s="7">
        <f>SUM(T9:T10,AA6:AA8)</f>
        <v>1133</v>
      </c>
      <c r="U12" s="4"/>
      <c r="V12" s="19"/>
      <c r="W12" s="20"/>
      <c r="X12" s="20"/>
      <c r="Y12" s="20"/>
      <c r="Z12" s="20"/>
      <c r="AA12" s="20"/>
    </row>
    <row r="13" spans="1:28" ht="18.5" thickBot="1" x14ac:dyDescent="0.6">
      <c r="A13" s="21">
        <f>B12/$B$4</f>
        <v>0.24473079133933703</v>
      </c>
      <c r="B13" s="2"/>
      <c r="C13" s="2"/>
      <c r="D13" s="2"/>
      <c r="E13" s="2"/>
      <c r="F13" s="2"/>
      <c r="G13" s="2"/>
      <c r="H13" s="21">
        <f>I12/$B$4</f>
        <v>0.6578367503353133</v>
      </c>
      <c r="I13" s="2"/>
      <c r="J13" s="2"/>
      <c r="K13" s="2"/>
      <c r="L13" s="2"/>
      <c r="M13" s="2"/>
      <c r="N13" s="2"/>
      <c r="O13" s="21">
        <f>P12/$B$4</f>
        <v>9.7432458325349677E-2</v>
      </c>
      <c r="P13" s="2"/>
      <c r="Q13" s="2"/>
      <c r="R13" s="2"/>
      <c r="S13" s="2"/>
      <c r="T13" s="2"/>
      <c r="U13" s="2"/>
      <c r="V13" s="22"/>
      <c r="W13" s="23">
        <v>45.982523058258003</v>
      </c>
      <c r="X13" s="23"/>
      <c r="Y13" s="23">
        <v>44.735906010613803</v>
      </c>
      <c r="Z13" s="23"/>
      <c r="AA13" s="23">
        <v>47.199723886121191</v>
      </c>
      <c r="AB13" s="2"/>
    </row>
    <row r="14" spans="1:28" x14ac:dyDescent="0.55000000000000004">
      <c r="V14" s="24">
        <v>100</v>
      </c>
      <c r="W14" s="25">
        <v>25</v>
      </c>
      <c r="X14" s="24">
        <v>2500</v>
      </c>
      <c r="Y14" s="24">
        <v>5</v>
      </c>
      <c r="Z14" s="24">
        <v>500</v>
      </c>
      <c r="AA14" s="24">
        <v>20</v>
      </c>
      <c r="AB14" s="24">
        <v>500</v>
      </c>
    </row>
    <row r="15" spans="1:28" x14ac:dyDescent="0.55000000000000004">
      <c r="V15" s="24">
        <v>101</v>
      </c>
      <c r="W15" s="25">
        <v>24</v>
      </c>
      <c r="X15" s="24">
        <v>2424</v>
      </c>
      <c r="Y15" s="24">
        <v>2</v>
      </c>
      <c r="Z15" s="24">
        <v>202</v>
      </c>
      <c r="AA15" s="24">
        <v>22</v>
      </c>
      <c r="AB15" s="24">
        <v>528</v>
      </c>
    </row>
    <row r="16" spans="1:28" x14ac:dyDescent="0.55000000000000004">
      <c r="B16" s="26"/>
      <c r="D16" s="26"/>
      <c r="F16" s="26"/>
      <c r="H16" s="26"/>
      <c r="I16" s="26"/>
      <c r="V16" s="24">
        <v>102</v>
      </c>
      <c r="W16" s="25">
        <v>14</v>
      </c>
      <c r="X16" s="24">
        <v>1428</v>
      </c>
      <c r="Y16" s="24">
        <v>1</v>
      </c>
      <c r="Z16" s="24">
        <v>102</v>
      </c>
      <c r="AA16" s="24">
        <v>13</v>
      </c>
      <c r="AB16" s="24">
        <v>182</v>
      </c>
    </row>
    <row r="17" spans="22:28" x14ac:dyDescent="0.55000000000000004">
      <c r="V17" s="24">
        <v>103</v>
      </c>
      <c r="W17" s="25">
        <v>6</v>
      </c>
      <c r="X17" s="24">
        <v>618</v>
      </c>
      <c r="Y17" s="24">
        <v>0</v>
      </c>
      <c r="Z17" s="24">
        <v>0</v>
      </c>
      <c r="AA17" s="24">
        <v>6</v>
      </c>
      <c r="AB17" s="24">
        <v>36</v>
      </c>
    </row>
    <row r="18" spans="22:28" x14ac:dyDescent="0.55000000000000004">
      <c r="V18" s="24">
        <v>104</v>
      </c>
      <c r="W18" s="25">
        <v>5</v>
      </c>
      <c r="X18" s="24">
        <v>520</v>
      </c>
      <c r="Y18" s="24">
        <v>1</v>
      </c>
      <c r="Z18" s="24">
        <v>104</v>
      </c>
      <c r="AA18" s="24">
        <v>4</v>
      </c>
      <c r="AB18" s="24">
        <v>20</v>
      </c>
    </row>
    <row r="19" spans="22:28" x14ac:dyDescent="0.55000000000000004">
      <c r="V19" s="24">
        <v>105</v>
      </c>
      <c r="W19" s="25">
        <v>0</v>
      </c>
      <c r="X19" s="24">
        <v>0</v>
      </c>
      <c r="Y19" s="24"/>
      <c r="Z19" s="24">
        <v>0</v>
      </c>
      <c r="AA19" s="24"/>
      <c r="AB19" s="24">
        <v>0</v>
      </c>
    </row>
    <row r="22" spans="22:28" x14ac:dyDescent="0.55000000000000004">
      <c r="V22" s="24"/>
      <c r="W22" s="24"/>
      <c r="X22" s="24"/>
      <c r="Y22" s="24"/>
      <c r="Z22" s="24"/>
      <c r="AA22" s="24"/>
      <c r="AB22" s="24"/>
    </row>
  </sheetData>
  <mergeCells count="16">
    <mergeCell ref="V2:V3"/>
    <mergeCell ref="W2:X3"/>
    <mergeCell ref="Y2:Z3"/>
    <mergeCell ref="AA2:AB3"/>
    <mergeCell ref="K2:L3"/>
    <mergeCell ref="M2:N3"/>
    <mergeCell ref="O2:O3"/>
    <mergeCell ref="P2:Q3"/>
    <mergeCell ref="R2:S3"/>
    <mergeCell ref="T2:U3"/>
    <mergeCell ref="I2:J3"/>
    <mergeCell ref="A2:A3"/>
    <mergeCell ref="B2:C3"/>
    <mergeCell ref="D2:E3"/>
    <mergeCell ref="F2:G3"/>
    <mergeCell ref="H2:H3"/>
  </mergeCells>
  <phoneticPr fontId="2"/>
  <pageMargins left="0.47986111111111113" right="0.31805555555555554" top="1" bottom="1" header="0.51111111111111107" footer="0.51111111111111107"/>
  <pageSetup paperSize="9" scale="77" firstPageNumber="429496319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22"/>
  <sheetViews>
    <sheetView zoomScaleNormal="100" workbookViewId="0"/>
  </sheetViews>
  <sheetFormatPr defaultColWidth="9.83203125" defaultRowHeight="18" x14ac:dyDescent="0.55000000000000004"/>
  <cols>
    <col min="1" max="1" width="10.25" style="1" customWidth="1"/>
    <col min="2" max="2" width="8.75" style="1" customWidth="1"/>
    <col min="3" max="3" width="1.75" style="1" customWidth="1"/>
    <col min="4" max="4" width="8.75" style="1" customWidth="1"/>
    <col min="5" max="5" width="1.75" style="1" customWidth="1"/>
    <col min="6" max="6" width="8.75" style="1" customWidth="1"/>
    <col min="7" max="7" width="1.75" style="1" customWidth="1"/>
    <col min="8" max="8" width="10.25" style="1" customWidth="1"/>
    <col min="9" max="9" width="8.75" style="1" customWidth="1"/>
    <col min="10" max="10" width="1.75" style="1" customWidth="1"/>
    <col min="11" max="11" width="8.75" style="1" customWidth="1"/>
    <col min="12" max="12" width="1.75" style="1" customWidth="1"/>
    <col min="13" max="13" width="8.75" style="1" customWidth="1"/>
    <col min="14" max="14" width="1.75" style="1" customWidth="1"/>
    <col min="15" max="15" width="10.25" style="1" customWidth="1"/>
    <col min="16" max="16" width="8.75" style="1" customWidth="1"/>
    <col min="17" max="17" width="1.75" style="1" customWidth="1"/>
    <col min="18" max="18" width="8.75" style="1" customWidth="1"/>
    <col min="19" max="19" width="1.75" style="1" customWidth="1"/>
    <col min="20" max="20" width="8.75" style="1" customWidth="1"/>
    <col min="21" max="21" width="1.75" style="1" customWidth="1"/>
    <col min="22" max="22" width="10.25" style="1" customWidth="1"/>
    <col min="23" max="23" width="8.75" style="1" customWidth="1"/>
    <col min="24" max="24" width="1.75" style="1" customWidth="1"/>
    <col min="25" max="25" width="8.75" style="1" customWidth="1"/>
    <col min="26" max="26" width="1.75" style="1" customWidth="1"/>
    <col min="27" max="27" width="8.75" style="1" customWidth="1"/>
    <col min="28" max="28" width="1.75" style="1" customWidth="1"/>
    <col min="29" max="16384" width="9.83203125" style="1"/>
  </cols>
  <sheetData>
    <row r="1" spans="1:28" s="27" customFormat="1" ht="23" thickBot="1" x14ac:dyDescent="0.6">
      <c r="A1" s="27" t="s">
        <v>27</v>
      </c>
      <c r="AB1" s="28" t="s">
        <v>26</v>
      </c>
    </row>
    <row r="2" spans="1:28" x14ac:dyDescent="0.55000000000000004">
      <c r="A2" s="30" t="s">
        <v>0</v>
      </c>
      <c r="B2" s="29" t="s">
        <v>1</v>
      </c>
      <c r="C2" s="30"/>
      <c r="D2" s="29" t="s">
        <v>2</v>
      </c>
      <c r="E2" s="30"/>
      <c r="F2" s="29" t="s">
        <v>3</v>
      </c>
      <c r="G2" s="33"/>
      <c r="H2" s="35" t="s">
        <v>0</v>
      </c>
      <c r="I2" s="29" t="s">
        <v>1</v>
      </c>
      <c r="J2" s="30"/>
      <c r="K2" s="29" t="s">
        <v>2</v>
      </c>
      <c r="L2" s="30"/>
      <c r="M2" s="29" t="s">
        <v>3</v>
      </c>
      <c r="N2" s="37"/>
      <c r="O2" s="35" t="s">
        <v>0</v>
      </c>
      <c r="P2" s="29" t="s">
        <v>1</v>
      </c>
      <c r="Q2" s="30"/>
      <c r="R2" s="29" t="s">
        <v>2</v>
      </c>
      <c r="S2" s="30"/>
      <c r="T2" s="29" t="s">
        <v>3</v>
      </c>
      <c r="U2" s="33"/>
      <c r="V2" s="35" t="s">
        <v>0</v>
      </c>
      <c r="W2" s="29" t="s">
        <v>1</v>
      </c>
      <c r="X2" s="30"/>
      <c r="Y2" s="29" t="s">
        <v>2</v>
      </c>
      <c r="Z2" s="30"/>
      <c r="AA2" s="29" t="s">
        <v>3</v>
      </c>
      <c r="AB2" s="37"/>
    </row>
    <row r="3" spans="1:28" x14ac:dyDescent="0.55000000000000004">
      <c r="A3" s="32"/>
      <c r="B3" s="31"/>
      <c r="C3" s="32"/>
      <c r="D3" s="31"/>
      <c r="E3" s="32"/>
      <c r="F3" s="31"/>
      <c r="G3" s="34"/>
      <c r="H3" s="36"/>
      <c r="I3" s="31"/>
      <c r="J3" s="32"/>
      <c r="K3" s="31"/>
      <c r="L3" s="32"/>
      <c r="M3" s="31"/>
      <c r="N3" s="38"/>
      <c r="O3" s="36"/>
      <c r="P3" s="31"/>
      <c r="Q3" s="32"/>
      <c r="R3" s="31"/>
      <c r="S3" s="32"/>
      <c r="T3" s="31"/>
      <c r="U3" s="34"/>
      <c r="V3" s="36"/>
      <c r="W3" s="31"/>
      <c r="X3" s="32"/>
      <c r="Y3" s="31"/>
      <c r="Z3" s="32"/>
      <c r="AA3" s="31"/>
      <c r="AB3" s="38"/>
    </row>
    <row r="4" spans="1:28" x14ac:dyDescent="0.55000000000000004">
      <c r="A4" s="6" t="s">
        <v>4</v>
      </c>
      <c r="B4" s="7">
        <f>SUM(D4,F4)</f>
        <v>18829</v>
      </c>
      <c r="C4" s="4"/>
      <c r="D4" s="7">
        <f>SUM(D6:D10,K6:K10,R6:R10,Y6:Y8)</f>
        <v>9232</v>
      </c>
      <c r="E4" s="4"/>
      <c r="F4" s="7">
        <f>SUM(F6:F10,M6:M10,T6:T10,AA6:AA8)</f>
        <v>9597</v>
      </c>
      <c r="G4" s="4"/>
      <c r="H4" s="5"/>
      <c r="O4" s="5"/>
      <c r="V4" s="5"/>
    </row>
    <row r="5" spans="1:28" x14ac:dyDescent="0.55000000000000004">
      <c r="A5" s="3"/>
      <c r="B5" s="4"/>
      <c r="C5" s="4"/>
      <c r="D5" s="4"/>
      <c r="E5" s="4"/>
      <c r="F5" s="4"/>
      <c r="G5" s="4"/>
      <c r="H5" s="5"/>
      <c r="O5" s="5"/>
      <c r="V5" s="5"/>
    </row>
    <row r="6" spans="1:28" x14ac:dyDescent="0.55000000000000004">
      <c r="A6" s="8" t="s">
        <v>5</v>
      </c>
      <c r="B6" s="7">
        <f>SUM(D6,F6)</f>
        <v>2108</v>
      </c>
      <c r="C6" s="4"/>
      <c r="D6" s="7">
        <v>1067</v>
      </c>
      <c r="E6" s="4"/>
      <c r="F6" s="7">
        <v>1041</v>
      </c>
      <c r="G6" s="4"/>
      <c r="H6" s="9" t="s">
        <v>6</v>
      </c>
      <c r="I6" s="7">
        <f>SUM(K6,M6)</f>
        <v>1278</v>
      </c>
      <c r="J6" s="4"/>
      <c r="K6" s="10">
        <v>568</v>
      </c>
      <c r="L6" s="4"/>
      <c r="M6" s="7">
        <v>710</v>
      </c>
      <c r="N6" s="4"/>
      <c r="O6" s="9" t="s">
        <v>7</v>
      </c>
      <c r="P6" s="7">
        <f>SUM(R6,T6)</f>
        <v>797</v>
      </c>
      <c r="Q6" s="4"/>
      <c r="R6" s="7">
        <v>430</v>
      </c>
      <c r="S6" s="4"/>
      <c r="T6" s="7">
        <v>367</v>
      </c>
      <c r="U6" s="4"/>
      <c r="V6" s="9" t="s">
        <v>8</v>
      </c>
      <c r="W6" s="7">
        <f>SUM(Y6,AA6)</f>
        <v>342</v>
      </c>
      <c r="X6" s="4"/>
      <c r="Y6" s="7">
        <v>161</v>
      </c>
      <c r="Z6" s="4"/>
      <c r="AA6" s="7">
        <v>181</v>
      </c>
    </row>
    <row r="7" spans="1:28" s="17" customFormat="1" x14ac:dyDescent="0.55000000000000004">
      <c r="A7" s="11" t="s">
        <v>9</v>
      </c>
      <c r="B7" s="7">
        <f t="shared" ref="B7:B10" si="0">SUM(D7,F7)</f>
        <v>1499</v>
      </c>
      <c r="C7" s="12"/>
      <c r="D7" s="7">
        <v>747</v>
      </c>
      <c r="E7" s="4"/>
      <c r="F7" s="7">
        <v>752</v>
      </c>
      <c r="G7" s="13"/>
      <c r="H7" s="14" t="s">
        <v>10</v>
      </c>
      <c r="I7" s="7">
        <f t="shared" ref="I7:I10" si="1">SUM(K7,M7)</f>
        <v>2213</v>
      </c>
      <c r="J7" s="13"/>
      <c r="K7" s="15">
        <v>1035</v>
      </c>
      <c r="L7" s="16"/>
      <c r="M7" s="15">
        <v>1178</v>
      </c>
      <c r="N7" s="13"/>
      <c r="O7" s="14" t="s">
        <v>11</v>
      </c>
      <c r="P7" s="7">
        <f t="shared" ref="P7:P10" si="2">SUM(R7,T7)</f>
        <v>579</v>
      </c>
      <c r="Q7" s="13"/>
      <c r="R7" s="7">
        <v>289</v>
      </c>
      <c r="S7" s="4"/>
      <c r="T7" s="7">
        <v>290</v>
      </c>
      <c r="U7" s="13"/>
      <c r="V7" s="14" t="s">
        <v>12</v>
      </c>
      <c r="W7" s="7">
        <f t="shared" ref="W7:W8" si="3">SUM(Y7,AA7)</f>
        <v>243</v>
      </c>
      <c r="X7" s="13"/>
      <c r="Y7" s="7">
        <v>96</v>
      </c>
      <c r="Z7" s="4"/>
      <c r="AA7" s="7">
        <v>147</v>
      </c>
    </row>
    <row r="8" spans="1:28" s="17" customFormat="1" x14ac:dyDescent="0.55000000000000004">
      <c r="A8" s="11" t="s">
        <v>13</v>
      </c>
      <c r="B8" s="7">
        <f t="shared" si="0"/>
        <v>829</v>
      </c>
      <c r="C8" s="13"/>
      <c r="D8" s="7">
        <v>406</v>
      </c>
      <c r="E8" s="4"/>
      <c r="F8" s="7">
        <v>423</v>
      </c>
      <c r="G8" s="13"/>
      <c r="H8" s="14" t="s">
        <v>14</v>
      </c>
      <c r="I8" s="7">
        <f t="shared" si="1"/>
        <v>2503</v>
      </c>
      <c r="J8" s="13"/>
      <c r="K8" s="15">
        <v>1242</v>
      </c>
      <c r="L8" s="16"/>
      <c r="M8" s="15">
        <v>1261</v>
      </c>
      <c r="N8" s="13"/>
      <c r="O8" s="14" t="s">
        <v>15</v>
      </c>
      <c r="P8" s="7">
        <f t="shared" si="2"/>
        <v>549</v>
      </c>
      <c r="Q8" s="13"/>
      <c r="R8" s="7">
        <v>272</v>
      </c>
      <c r="S8" s="4"/>
      <c r="T8" s="7">
        <v>277</v>
      </c>
      <c r="U8" s="13"/>
      <c r="V8" s="14" t="s">
        <v>25</v>
      </c>
      <c r="W8" s="7">
        <f t="shared" si="3"/>
        <v>267</v>
      </c>
      <c r="X8" s="13"/>
      <c r="Y8" s="7">
        <v>84</v>
      </c>
      <c r="Z8" s="4"/>
      <c r="AA8" s="7">
        <v>183</v>
      </c>
    </row>
    <row r="9" spans="1:28" s="17" customFormat="1" x14ac:dyDescent="0.55000000000000004">
      <c r="A9" s="11" t="s">
        <v>16</v>
      </c>
      <c r="B9" s="7">
        <f t="shared" si="0"/>
        <v>390</v>
      </c>
      <c r="C9" s="13"/>
      <c r="D9" s="7">
        <v>191</v>
      </c>
      <c r="E9" s="4"/>
      <c r="F9" s="7">
        <v>199</v>
      </c>
      <c r="G9" s="13"/>
      <c r="H9" s="14" t="s">
        <v>17</v>
      </c>
      <c r="I9" s="7">
        <f t="shared" si="1"/>
        <v>2165</v>
      </c>
      <c r="J9" s="13"/>
      <c r="K9" s="15">
        <v>1085</v>
      </c>
      <c r="L9" s="16"/>
      <c r="M9" s="15">
        <v>1080</v>
      </c>
      <c r="N9" s="13"/>
      <c r="O9" s="14" t="s">
        <v>18</v>
      </c>
      <c r="P9" s="7">
        <f t="shared" si="2"/>
        <v>515</v>
      </c>
      <c r="Q9" s="13"/>
      <c r="R9" s="7">
        <v>247</v>
      </c>
      <c r="S9" s="4"/>
      <c r="T9" s="7">
        <v>268</v>
      </c>
      <c r="U9" s="13"/>
      <c r="V9" s="14"/>
      <c r="W9" s="7"/>
      <c r="X9" s="13"/>
      <c r="Y9" s="7"/>
      <c r="Z9" s="4"/>
      <c r="AA9" s="7"/>
    </row>
    <row r="10" spans="1:28" s="17" customFormat="1" x14ac:dyDescent="0.55000000000000004">
      <c r="A10" s="11" t="s">
        <v>19</v>
      </c>
      <c r="B10" s="7">
        <f t="shared" si="0"/>
        <v>556</v>
      </c>
      <c r="C10" s="13"/>
      <c r="D10" s="7">
        <v>248</v>
      </c>
      <c r="E10" s="4"/>
      <c r="F10" s="7">
        <v>308</v>
      </c>
      <c r="G10" s="13"/>
      <c r="H10" s="14" t="s">
        <v>20</v>
      </c>
      <c r="I10" s="7">
        <f t="shared" si="1"/>
        <v>1477</v>
      </c>
      <c r="J10" s="13"/>
      <c r="K10" s="15">
        <v>817</v>
      </c>
      <c r="L10" s="16"/>
      <c r="M10" s="15">
        <v>660</v>
      </c>
      <c r="N10" s="13"/>
      <c r="O10" s="14" t="s">
        <v>21</v>
      </c>
      <c r="P10" s="7">
        <f t="shared" si="2"/>
        <v>519</v>
      </c>
      <c r="Q10" s="13"/>
      <c r="R10" s="7">
        <v>247</v>
      </c>
      <c r="S10" s="4"/>
      <c r="T10" s="7">
        <v>272</v>
      </c>
      <c r="U10" s="13"/>
      <c r="V10" s="14"/>
      <c r="W10" s="7"/>
      <c r="X10" s="13"/>
      <c r="Y10" s="7"/>
      <c r="Z10" s="4"/>
      <c r="AA10" s="7"/>
    </row>
    <row r="11" spans="1:28" x14ac:dyDescent="0.55000000000000004">
      <c r="A11" s="3"/>
      <c r="B11" s="18"/>
      <c r="C11" s="18"/>
      <c r="D11" s="18"/>
      <c r="E11" s="18"/>
      <c r="F11" s="18"/>
      <c r="G11" s="18"/>
      <c r="H11" s="5"/>
      <c r="I11" s="18"/>
      <c r="J11" s="18"/>
      <c r="K11" s="18"/>
      <c r="L11" s="18"/>
      <c r="M11" s="18"/>
      <c r="N11" s="18"/>
      <c r="O11" s="5"/>
      <c r="P11" s="18"/>
      <c r="Q11" s="18"/>
      <c r="R11" s="18"/>
      <c r="S11" s="18"/>
      <c r="T11" s="18"/>
      <c r="U11" s="18"/>
      <c r="V11" s="5"/>
      <c r="W11" s="18"/>
      <c r="X11" s="18"/>
      <c r="Y11" s="18"/>
      <c r="Z11" s="18"/>
      <c r="AA11" s="18"/>
    </row>
    <row r="12" spans="1:28" x14ac:dyDescent="0.55000000000000004">
      <c r="A12" s="6" t="s">
        <v>22</v>
      </c>
      <c r="B12" s="7">
        <f>SUM(D12,F12)</f>
        <v>4436</v>
      </c>
      <c r="C12" s="4"/>
      <c r="D12" s="7">
        <f>SUM(D6:D8)</f>
        <v>2220</v>
      </c>
      <c r="E12" s="4"/>
      <c r="F12" s="7">
        <f>SUM(F6:F8)</f>
        <v>2216</v>
      </c>
      <c r="G12" s="4"/>
      <c r="H12" s="9" t="s">
        <v>23</v>
      </c>
      <c r="I12" s="7">
        <f>SUM(B9:B10,I6:I10,P6:P8)</f>
        <v>12507</v>
      </c>
      <c r="J12" s="4"/>
      <c r="K12" s="7">
        <f>SUM(D9:D10,K6:K10,R6:R8)</f>
        <v>6177</v>
      </c>
      <c r="L12" s="4"/>
      <c r="M12" s="7">
        <f>SUM(F9:F10,M6:M10,T6:T8)</f>
        <v>6330</v>
      </c>
      <c r="N12" s="4"/>
      <c r="O12" s="19" t="s">
        <v>24</v>
      </c>
      <c r="P12" s="7">
        <f>SUM(P9:P10,W6:W8)</f>
        <v>1886</v>
      </c>
      <c r="Q12" s="4"/>
      <c r="R12" s="7">
        <f>SUM(R9:R10,Y6:Y8)</f>
        <v>835</v>
      </c>
      <c r="S12" s="4"/>
      <c r="T12" s="7">
        <f>SUM(T9:T10,AA6:AA8)</f>
        <v>1051</v>
      </c>
      <c r="U12" s="4"/>
      <c r="V12" s="19"/>
      <c r="W12" s="20"/>
      <c r="X12" s="20"/>
      <c r="Y12" s="20"/>
      <c r="Z12" s="20"/>
      <c r="AA12" s="20"/>
    </row>
    <row r="13" spans="1:28" ht="18.5" thickBot="1" x14ac:dyDescent="0.6">
      <c r="A13" s="21">
        <f>B12/$B$4</f>
        <v>0.23559403048489033</v>
      </c>
      <c r="B13" s="2"/>
      <c r="C13" s="2"/>
      <c r="D13" s="2"/>
      <c r="E13" s="2"/>
      <c r="F13" s="2"/>
      <c r="G13" s="2"/>
      <c r="H13" s="21">
        <f>I12/$B$4</f>
        <v>0.66424132986350837</v>
      </c>
      <c r="I13" s="2"/>
      <c r="J13" s="2"/>
      <c r="K13" s="2"/>
      <c r="L13" s="2"/>
      <c r="M13" s="2"/>
      <c r="N13" s="2"/>
      <c r="O13" s="21">
        <f>P12/$B$4</f>
        <v>0.10016463965160126</v>
      </c>
      <c r="P13" s="2"/>
      <c r="Q13" s="2"/>
      <c r="R13" s="2"/>
      <c r="S13" s="2"/>
      <c r="T13" s="2"/>
      <c r="U13" s="2"/>
      <c r="V13" s="22"/>
      <c r="W13" s="23">
        <v>45.982523058258003</v>
      </c>
      <c r="X13" s="23"/>
      <c r="Y13" s="23">
        <v>44.735906010613803</v>
      </c>
      <c r="Z13" s="23"/>
      <c r="AA13" s="23">
        <v>47.199723886121191</v>
      </c>
      <c r="AB13" s="2"/>
    </row>
    <row r="14" spans="1:28" x14ac:dyDescent="0.55000000000000004">
      <c r="V14" s="24">
        <v>100</v>
      </c>
      <c r="W14" s="25">
        <v>25</v>
      </c>
      <c r="X14" s="24">
        <v>2500</v>
      </c>
      <c r="Y14" s="24">
        <v>5</v>
      </c>
      <c r="Z14" s="24">
        <v>500</v>
      </c>
      <c r="AA14" s="24">
        <v>20</v>
      </c>
      <c r="AB14" s="24">
        <v>500</v>
      </c>
    </row>
    <row r="15" spans="1:28" x14ac:dyDescent="0.55000000000000004">
      <c r="V15" s="24">
        <v>101</v>
      </c>
      <c r="W15" s="25">
        <v>24</v>
      </c>
      <c r="X15" s="24">
        <v>2424</v>
      </c>
      <c r="Y15" s="24">
        <v>2</v>
      </c>
      <c r="Z15" s="24">
        <v>202</v>
      </c>
      <c r="AA15" s="24">
        <v>22</v>
      </c>
      <c r="AB15" s="24">
        <v>528</v>
      </c>
    </row>
    <row r="16" spans="1:28" x14ac:dyDescent="0.55000000000000004">
      <c r="B16" s="26"/>
      <c r="D16" s="26"/>
      <c r="F16" s="26"/>
      <c r="H16" s="26"/>
      <c r="I16" s="26"/>
      <c r="V16" s="24">
        <v>102</v>
      </c>
      <c r="W16" s="25">
        <v>14</v>
      </c>
      <c r="X16" s="24">
        <v>1428</v>
      </c>
      <c r="Y16" s="24">
        <v>1</v>
      </c>
      <c r="Z16" s="24">
        <v>102</v>
      </c>
      <c r="AA16" s="24">
        <v>13</v>
      </c>
      <c r="AB16" s="24">
        <v>182</v>
      </c>
    </row>
    <row r="17" spans="22:28" x14ac:dyDescent="0.55000000000000004">
      <c r="V17" s="24">
        <v>103</v>
      </c>
      <c r="W17" s="25">
        <v>6</v>
      </c>
      <c r="X17" s="24">
        <v>618</v>
      </c>
      <c r="Y17" s="24">
        <v>0</v>
      </c>
      <c r="Z17" s="24">
        <v>0</v>
      </c>
      <c r="AA17" s="24">
        <v>6</v>
      </c>
      <c r="AB17" s="24">
        <v>36</v>
      </c>
    </row>
    <row r="18" spans="22:28" x14ac:dyDescent="0.55000000000000004">
      <c r="V18" s="24">
        <v>104</v>
      </c>
      <c r="W18" s="25">
        <v>5</v>
      </c>
      <c r="X18" s="24">
        <v>520</v>
      </c>
      <c r="Y18" s="24">
        <v>1</v>
      </c>
      <c r="Z18" s="24">
        <v>104</v>
      </c>
      <c r="AA18" s="24">
        <v>4</v>
      </c>
      <c r="AB18" s="24">
        <v>20</v>
      </c>
    </row>
    <row r="19" spans="22:28" x14ac:dyDescent="0.55000000000000004">
      <c r="V19" s="24">
        <v>105</v>
      </c>
      <c r="W19" s="25">
        <v>0</v>
      </c>
      <c r="X19" s="24">
        <v>0</v>
      </c>
      <c r="Y19" s="24"/>
      <c r="Z19" s="24">
        <v>0</v>
      </c>
      <c r="AA19" s="24"/>
      <c r="AB19" s="24">
        <v>0</v>
      </c>
    </row>
    <row r="22" spans="22:28" x14ac:dyDescent="0.55000000000000004">
      <c r="V22" s="24"/>
      <c r="W22" s="24"/>
      <c r="X22" s="24"/>
      <c r="Y22" s="24"/>
      <c r="Z22" s="24"/>
      <c r="AA22" s="24"/>
      <c r="AB22" s="24"/>
    </row>
  </sheetData>
  <mergeCells count="16">
    <mergeCell ref="V2:V3"/>
    <mergeCell ref="W2:X3"/>
    <mergeCell ref="Y2:Z3"/>
    <mergeCell ref="AA2:AB3"/>
    <mergeCell ref="K2:L3"/>
    <mergeCell ref="M2:N3"/>
    <mergeCell ref="O2:O3"/>
    <mergeCell ref="P2:Q3"/>
    <mergeCell ref="R2:S3"/>
    <mergeCell ref="T2:U3"/>
    <mergeCell ref="I2:J3"/>
    <mergeCell ref="A2:A3"/>
    <mergeCell ref="B2:C3"/>
    <mergeCell ref="D2:E3"/>
    <mergeCell ref="F2:G3"/>
    <mergeCell ref="H2:H3"/>
  </mergeCells>
  <phoneticPr fontId="2"/>
  <pageMargins left="0.47986111111111113" right="0.31805555555555554" top="1" bottom="1" header="0.51111111111111107" footer="0.51111111111111107"/>
  <pageSetup paperSize="9" scale="77" firstPageNumber="429496319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22"/>
  <sheetViews>
    <sheetView zoomScaleNormal="100" workbookViewId="0"/>
  </sheetViews>
  <sheetFormatPr defaultColWidth="9.83203125" defaultRowHeight="18" x14ac:dyDescent="0.55000000000000004"/>
  <cols>
    <col min="1" max="1" width="10.25" style="1" customWidth="1"/>
    <col min="2" max="2" width="8.75" style="1" customWidth="1"/>
    <col min="3" max="3" width="1.75" style="1" customWidth="1"/>
    <col min="4" max="4" width="8.75" style="1" customWidth="1"/>
    <col min="5" max="5" width="1.75" style="1" customWidth="1"/>
    <col min="6" max="6" width="8.75" style="1" customWidth="1"/>
    <col min="7" max="7" width="1.75" style="1" customWidth="1"/>
    <col min="8" max="8" width="10.25" style="1" customWidth="1"/>
    <col min="9" max="9" width="8.75" style="1" customWidth="1"/>
    <col min="10" max="10" width="1.75" style="1" customWidth="1"/>
    <col min="11" max="11" width="8.75" style="1" customWidth="1"/>
    <col min="12" max="12" width="1.75" style="1" customWidth="1"/>
    <col min="13" max="13" width="8.75" style="1" customWidth="1"/>
    <col min="14" max="14" width="1.75" style="1" customWidth="1"/>
    <col min="15" max="15" width="10.25" style="1" customWidth="1"/>
    <col min="16" max="16" width="8.75" style="1" customWidth="1"/>
    <col min="17" max="17" width="1.75" style="1" customWidth="1"/>
    <col min="18" max="18" width="8.75" style="1" customWidth="1"/>
    <col min="19" max="19" width="1.75" style="1" customWidth="1"/>
    <col min="20" max="20" width="8.75" style="1" customWidth="1"/>
    <col min="21" max="21" width="1.75" style="1" customWidth="1"/>
    <col min="22" max="22" width="10.25" style="1" customWidth="1"/>
    <col min="23" max="23" width="8.75" style="1" customWidth="1"/>
    <col min="24" max="24" width="1.75" style="1" customWidth="1"/>
    <col min="25" max="25" width="8.75" style="1" customWidth="1"/>
    <col min="26" max="26" width="1.75" style="1" customWidth="1"/>
    <col min="27" max="27" width="8.75" style="1" customWidth="1"/>
    <col min="28" max="28" width="1.75" style="1" customWidth="1"/>
    <col min="29" max="16384" width="9.83203125" style="1"/>
  </cols>
  <sheetData>
    <row r="1" spans="1:28" s="27" customFormat="1" ht="23" thickBot="1" x14ac:dyDescent="0.6">
      <c r="A1" s="27" t="s">
        <v>27</v>
      </c>
      <c r="AB1" s="28" t="s">
        <v>26</v>
      </c>
    </row>
    <row r="2" spans="1:28" x14ac:dyDescent="0.55000000000000004">
      <c r="A2" s="30" t="s">
        <v>0</v>
      </c>
      <c r="B2" s="29" t="s">
        <v>1</v>
      </c>
      <c r="C2" s="30"/>
      <c r="D2" s="29" t="s">
        <v>2</v>
      </c>
      <c r="E2" s="30"/>
      <c r="F2" s="29" t="s">
        <v>3</v>
      </c>
      <c r="G2" s="33"/>
      <c r="H2" s="35" t="s">
        <v>0</v>
      </c>
      <c r="I2" s="29" t="s">
        <v>1</v>
      </c>
      <c r="J2" s="30"/>
      <c r="K2" s="29" t="s">
        <v>2</v>
      </c>
      <c r="L2" s="30"/>
      <c r="M2" s="29" t="s">
        <v>3</v>
      </c>
      <c r="N2" s="37"/>
      <c r="O2" s="35" t="s">
        <v>0</v>
      </c>
      <c r="P2" s="29" t="s">
        <v>1</v>
      </c>
      <c r="Q2" s="30"/>
      <c r="R2" s="29" t="s">
        <v>2</v>
      </c>
      <c r="S2" s="30"/>
      <c r="T2" s="29" t="s">
        <v>3</v>
      </c>
      <c r="U2" s="33"/>
      <c r="V2" s="35" t="s">
        <v>0</v>
      </c>
      <c r="W2" s="29" t="s">
        <v>1</v>
      </c>
      <c r="X2" s="30"/>
      <c r="Y2" s="29" t="s">
        <v>2</v>
      </c>
      <c r="Z2" s="30"/>
      <c r="AA2" s="29" t="s">
        <v>3</v>
      </c>
      <c r="AB2" s="37"/>
    </row>
    <row r="3" spans="1:28" x14ac:dyDescent="0.55000000000000004">
      <c r="A3" s="32"/>
      <c r="B3" s="31"/>
      <c r="C3" s="32"/>
      <c r="D3" s="31"/>
      <c r="E3" s="32"/>
      <c r="F3" s="31"/>
      <c r="G3" s="34"/>
      <c r="H3" s="36"/>
      <c r="I3" s="31"/>
      <c r="J3" s="32"/>
      <c r="K3" s="31"/>
      <c r="L3" s="32"/>
      <c r="M3" s="31"/>
      <c r="N3" s="38"/>
      <c r="O3" s="36"/>
      <c r="P3" s="31"/>
      <c r="Q3" s="32"/>
      <c r="R3" s="31"/>
      <c r="S3" s="32"/>
      <c r="T3" s="31"/>
      <c r="U3" s="34"/>
      <c r="V3" s="36"/>
      <c r="W3" s="31"/>
      <c r="X3" s="32"/>
      <c r="Y3" s="31"/>
      <c r="Z3" s="32"/>
      <c r="AA3" s="31"/>
      <c r="AB3" s="38"/>
    </row>
    <row r="4" spans="1:28" x14ac:dyDescent="0.55000000000000004">
      <c r="A4" s="6" t="s">
        <v>4</v>
      </c>
      <c r="B4" s="7">
        <f>SUM(D4,F4)</f>
        <v>15856</v>
      </c>
      <c r="C4" s="4"/>
      <c r="D4" s="7">
        <f>SUM(D6:D10,K6:K10,R6:R10,Y6:Y8)</f>
        <v>7807</v>
      </c>
      <c r="E4" s="4"/>
      <c r="F4" s="7">
        <f>SUM(F6:F10,M6:M10,T6:T10,AA6:AA8)</f>
        <v>8049</v>
      </c>
      <c r="G4" s="4"/>
      <c r="H4" s="5"/>
      <c r="O4" s="5"/>
      <c r="V4" s="5"/>
    </row>
    <row r="5" spans="1:28" x14ac:dyDescent="0.55000000000000004">
      <c r="A5" s="3"/>
      <c r="B5" s="4"/>
      <c r="C5" s="4"/>
      <c r="D5" s="4"/>
      <c r="E5" s="4"/>
      <c r="F5" s="4"/>
      <c r="G5" s="4"/>
      <c r="H5" s="5"/>
      <c r="O5" s="5"/>
      <c r="V5" s="5"/>
    </row>
    <row r="6" spans="1:28" x14ac:dyDescent="0.55000000000000004">
      <c r="A6" s="8" t="s">
        <v>5</v>
      </c>
      <c r="B6" s="7">
        <f>SUM(D6,F6)</f>
        <v>1781</v>
      </c>
      <c r="C6" s="4"/>
      <c r="D6" s="7">
        <v>903</v>
      </c>
      <c r="E6" s="4"/>
      <c r="F6" s="7">
        <v>878</v>
      </c>
      <c r="G6" s="4"/>
      <c r="H6" s="9" t="s">
        <v>6</v>
      </c>
      <c r="I6" s="7">
        <f>SUM(K6,M6)</f>
        <v>978</v>
      </c>
      <c r="J6" s="4"/>
      <c r="K6" s="10">
        <v>449</v>
      </c>
      <c r="L6" s="4"/>
      <c r="M6" s="7">
        <v>529</v>
      </c>
      <c r="N6" s="4"/>
      <c r="O6" s="9" t="s">
        <v>7</v>
      </c>
      <c r="P6" s="7">
        <f>SUM(R6,T6)</f>
        <v>670</v>
      </c>
      <c r="Q6" s="4"/>
      <c r="R6" s="7">
        <v>351</v>
      </c>
      <c r="S6" s="4"/>
      <c r="T6" s="7">
        <v>319</v>
      </c>
      <c r="U6" s="4"/>
      <c r="V6" s="9" t="s">
        <v>8</v>
      </c>
      <c r="W6" s="7">
        <f>SUM(Y6,AA6)</f>
        <v>293</v>
      </c>
      <c r="X6" s="4"/>
      <c r="Y6" s="7">
        <v>142</v>
      </c>
      <c r="Z6" s="4"/>
      <c r="AA6" s="7">
        <v>151</v>
      </c>
    </row>
    <row r="7" spans="1:28" s="17" customFormat="1" x14ac:dyDescent="0.55000000000000004">
      <c r="A7" s="11" t="s">
        <v>9</v>
      </c>
      <c r="B7" s="7">
        <f t="shared" ref="B7:B10" si="0">SUM(D7,F7)</f>
        <v>1278</v>
      </c>
      <c r="C7" s="12"/>
      <c r="D7" s="7">
        <v>653</v>
      </c>
      <c r="E7" s="4"/>
      <c r="F7" s="7">
        <v>625</v>
      </c>
      <c r="G7" s="13"/>
      <c r="H7" s="14" t="s">
        <v>10</v>
      </c>
      <c r="I7" s="7">
        <f t="shared" ref="I7:I10" si="1">SUM(K7,M7)</f>
        <v>1808</v>
      </c>
      <c r="J7" s="13"/>
      <c r="K7" s="15">
        <v>836</v>
      </c>
      <c r="L7" s="16"/>
      <c r="M7" s="15">
        <v>972</v>
      </c>
      <c r="N7" s="13"/>
      <c r="O7" s="14" t="s">
        <v>11</v>
      </c>
      <c r="P7" s="7">
        <f t="shared" ref="P7:P10" si="2">SUM(R7,T7)</f>
        <v>512</v>
      </c>
      <c r="Q7" s="13"/>
      <c r="R7" s="7">
        <v>260</v>
      </c>
      <c r="S7" s="4"/>
      <c r="T7" s="7">
        <v>252</v>
      </c>
      <c r="U7" s="13"/>
      <c r="V7" s="14" t="s">
        <v>12</v>
      </c>
      <c r="W7" s="7">
        <f t="shared" ref="W7:W8" si="3">SUM(Y7,AA7)</f>
        <v>217</v>
      </c>
      <c r="X7" s="13"/>
      <c r="Y7" s="7">
        <v>89</v>
      </c>
      <c r="Z7" s="4"/>
      <c r="AA7" s="7">
        <v>128</v>
      </c>
    </row>
    <row r="8" spans="1:28" s="17" customFormat="1" x14ac:dyDescent="0.55000000000000004">
      <c r="A8" s="11" t="s">
        <v>13</v>
      </c>
      <c r="B8" s="7">
        <f t="shared" si="0"/>
        <v>664</v>
      </c>
      <c r="C8" s="13"/>
      <c r="D8" s="7">
        <v>308</v>
      </c>
      <c r="E8" s="4"/>
      <c r="F8" s="7">
        <v>356</v>
      </c>
      <c r="G8" s="13"/>
      <c r="H8" s="14" t="s">
        <v>14</v>
      </c>
      <c r="I8" s="7">
        <f t="shared" si="1"/>
        <v>2100</v>
      </c>
      <c r="J8" s="13"/>
      <c r="K8" s="15">
        <v>1027</v>
      </c>
      <c r="L8" s="16"/>
      <c r="M8" s="15">
        <v>1073</v>
      </c>
      <c r="N8" s="13"/>
      <c r="O8" s="14" t="s">
        <v>15</v>
      </c>
      <c r="P8" s="7">
        <f t="shared" si="2"/>
        <v>468</v>
      </c>
      <c r="Q8" s="13"/>
      <c r="R8" s="7">
        <v>230</v>
      </c>
      <c r="S8" s="4"/>
      <c r="T8" s="7">
        <v>238</v>
      </c>
      <c r="U8" s="13"/>
      <c r="V8" s="14" t="s">
        <v>25</v>
      </c>
      <c r="W8" s="7">
        <f t="shared" si="3"/>
        <v>242</v>
      </c>
      <c r="X8" s="13"/>
      <c r="Y8" s="7">
        <v>72</v>
      </c>
      <c r="Z8" s="4"/>
      <c r="AA8" s="7">
        <v>170</v>
      </c>
    </row>
    <row r="9" spans="1:28" s="17" customFormat="1" x14ac:dyDescent="0.55000000000000004">
      <c r="A9" s="11" t="s">
        <v>16</v>
      </c>
      <c r="B9" s="7">
        <f t="shared" si="0"/>
        <v>298</v>
      </c>
      <c r="C9" s="13"/>
      <c r="D9" s="7">
        <v>141</v>
      </c>
      <c r="E9" s="4"/>
      <c r="F9" s="7">
        <v>157</v>
      </c>
      <c r="G9" s="13"/>
      <c r="H9" s="14" t="s">
        <v>17</v>
      </c>
      <c r="I9" s="7">
        <f t="shared" si="1"/>
        <v>1922</v>
      </c>
      <c r="J9" s="13"/>
      <c r="K9" s="15">
        <v>991</v>
      </c>
      <c r="L9" s="16"/>
      <c r="M9" s="15">
        <v>931</v>
      </c>
      <c r="N9" s="13"/>
      <c r="O9" s="14" t="s">
        <v>18</v>
      </c>
      <c r="P9" s="7">
        <f t="shared" si="2"/>
        <v>509</v>
      </c>
      <c r="Q9" s="13"/>
      <c r="R9" s="7">
        <v>241</v>
      </c>
      <c r="S9" s="4"/>
      <c r="T9" s="7">
        <v>268</v>
      </c>
      <c r="U9" s="13"/>
      <c r="V9" s="14"/>
      <c r="W9" s="7"/>
      <c r="X9" s="13"/>
      <c r="Y9" s="7"/>
      <c r="Z9" s="4"/>
      <c r="AA9" s="7"/>
    </row>
    <row r="10" spans="1:28" s="17" customFormat="1" x14ac:dyDescent="0.55000000000000004">
      <c r="A10" s="11" t="s">
        <v>19</v>
      </c>
      <c r="B10" s="7">
        <f t="shared" si="0"/>
        <v>477</v>
      </c>
      <c r="C10" s="13"/>
      <c r="D10" s="7">
        <v>219</v>
      </c>
      <c r="E10" s="4"/>
      <c r="F10" s="7">
        <v>258</v>
      </c>
      <c r="G10" s="13"/>
      <c r="H10" s="14" t="s">
        <v>20</v>
      </c>
      <c r="I10" s="7">
        <f t="shared" si="1"/>
        <v>1232</v>
      </c>
      <c r="J10" s="13"/>
      <c r="K10" s="15">
        <v>701</v>
      </c>
      <c r="L10" s="16"/>
      <c r="M10" s="15">
        <v>531</v>
      </c>
      <c r="N10" s="13"/>
      <c r="O10" s="14" t="s">
        <v>21</v>
      </c>
      <c r="P10" s="7">
        <f t="shared" si="2"/>
        <v>407</v>
      </c>
      <c r="Q10" s="13"/>
      <c r="R10" s="7">
        <v>194</v>
      </c>
      <c r="S10" s="4"/>
      <c r="T10" s="7">
        <v>213</v>
      </c>
      <c r="U10" s="13"/>
      <c r="V10" s="14"/>
      <c r="W10" s="7"/>
      <c r="X10" s="13"/>
      <c r="Y10" s="7"/>
      <c r="Z10" s="4"/>
      <c r="AA10" s="7"/>
    </row>
    <row r="11" spans="1:28" x14ac:dyDescent="0.55000000000000004">
      <c r="A11" s="3"/>
      <c r="B11" s="18"/>
      <c r="C11" s="18"/>
      <c r="D11" s="18"/>
      <c r="E11" s="18"/>
      <c r="F11" s="18"/>
      <c r="G11" s="18"/>
      <c r="H11" s="5"/>
      <c r="I11" s="18"/>
      <c r="J11" s="18"/>
      <c r="K11" s="18"/>
      <c r="L11" s="18"/>
      <c r="M11" s="18"/>
      <c r="N11" s="18"/>
      <c r="O11" s="5"/>
      <c r="P11" s="18"/>
      <c r="Q11" s="18"/>
      <c r="R11" s="18"/>
      <c r="S11" s="18"/>
      <c r="T11" s="18"/>
      <c r="U11" s="18"/>
      <c r="V11" s="5"/>
      <c r="W11" s="18"/>
      <c r="X11" s="18"/>
      <c r="Y11" s="18"/>
      <c r="Z11" s="18"/>
      <c r="AA11" s="18"/>
    </row>
    <row r="12" spans="1:28" x14ac:dyDescent="0.55000000000000004">
      <c r="A12" s="6" t="s">
        <v>22</v>
      </c>
      <c r="B12" s="7">
        <f>SUM(D12,F12)</f>
        <v>3723</v>
      </c>
      <c r="C12" s="4"/>
      <c r="D12" s="7">
        <f>SUM(D6:D8)</f>
        <v>1864</v>
      </c>
      <c r="E12" s="4"/>
      <c r="F12" s="7">
        <f>SUM(F6:F8)</f>
        <v>1859</v>
      </c>
      <c r="G12" s="4"/>
      <c r="H12" s="9" t="s">
        <v>23</v>
      </c>
      <c r="I12" s="7">
        <f>SUM(B9:B10,I6:I10,P6:P8)</f>
        <v>10465</v>
      </c>
      <c r="J12" s="4"/>
      <c r="K12" s="7">
        <f>SUM(D9:D10,K6:K10,R6:R8)</f>
        <v>5205</v>
      </c>
      <c r="L12" s="4"/>
      <c r="M12" s="7">
        <f>SUM(F9:F10,M6:M10,T6:T8)</f>
        <v>5260</v>
      </c>
      <c r="N12" s="4"/>
      <c r="O12" s="19" t="s">
        <v>24</v>
      </c>
      <c r="P12" s="7">
        <f>SUM(P9:P10,W6:W8)</f>
        <v>1668</v>
      </c>
      <c r="Q12" s="4"/>
      <c r="R12" s="7">
        <f>SUM(R9:R10,Y6:Y8)</f>
        <v>738</v>
      </c>
      <c r="S12" s="4"/>
      <c r="T12" s="7">
        <f>SUM(T9:T10,AA6:AA8)</f>
        <v>930</v>
      </c>
      <c r="U12" s="4"/>
      <c r="V12" s="19"/>
      <c r="W12" s="20"/>
      <c r="X12" s="20"/>
      <c r="Y12" s="20"/>
      <c r="Z12" s="20"/>
      <c r="AA12" s="20"/>
    </row>
    <row r="13" spans="1:28" ht="18.5" thickBot="1" x14ac:dyDescent="0.6">
      <c r="A13" s="21">
        <f>B12/$B$4</f>
        <v>0.23480070635721492</v>
      </c>
      <c r="B13" s="2"/>
      <c r="C13" s="2"/>
      <c r="D13" s="2"/>
      <c r="E13" s="2"/>
      <c r="F13" s="2"/>
      <c r="G13" s="2"/>
      <c r="H13" s="21">
        <f>I12/$B$4</f>
        <v>0.66000252270433901</v>
      </c>
      <c r="I13" s="2"/>
      <c r="J13" s="2"/>
      <c r="K13" s="2"/>
      <c r="L13" s="2"/>
      <c r="M13" s="2"/>
      <c r="N13" s="2"/>
      <c r="O13" s="21">
        <f>P12/$B$4</f>
        <v>0.10519677093844601</v>
      </c>
      <c r="P13" s="2"/>
      <c r="Q13" s="2"/>
      <c r="R13" s="2"/>
      <c r="S13" s="2"/>
      <c r="T13" s="2"/>
      <c r="U13" s="2"/>
      <c r="V13" s="22"/>
      <c r="W13" s="23">
        <v>45.982523058258003</v>
      </c>
      <c r="X13" s="23"/>
      <c r="Y13" s="23">
        <v>44.735906010613803</v>
      </c>
      <c r="Z13" s="23"/>
      <c r="AA13" s="23">
        <v>47.199723886121191</v>
      </c>
      <c r="AB13" s="2"/>
    </row>
    <row r="14" spans="1:28" x14ac:dyDescent="0.55000000000000004">
      <c r="V14" s="24">
        <v>100</v>
      </c>
      <c r="W14" s="25">
        <v>25</v>
      </c>
      <c r="X14" s="24">
        <v>2500</v>
      </c>
      <c r="Y14" s="24">
        <v>5</v>
      </c>
      <c r="Z14" s="24">
        <v>500</v>
      </c>
      <c r="AA14" s="24">
        <v>20</v>
      </c>
      <c r="AB14" s="24">
        <v>500</v>
      </c>
    </row>
    <row r="15" spans="1:28" x14ac:dyDescent="0.55000000000000004">
      <c r="V15" s="24">
        <v>101</v>
      </c>
      <c r="W15" s="25">
        <v>24</v>
      </c>
      <c r="X15" s="24">
        <v>2424</v>
      </c>
      <c r="Y15" s="24">
        <v>2</v>
      </c>
      <c r="Z15" s="24">
        <v>202</v>
      </c>
      <c r="AA15" s="24">
        <v>22</v>
      </c>
      <c r="AB15" s="24">
        <v>528</v>
      </c>
    </row>
    <row r="16" spans="1:28" x14ac:dyDescent="0.55000000000000004">
      <c r="B16" s="26"/>
      <c r="D16" s="26"/>
      <c r="F16" s="26"/>
      <c r="H16" s="26"/>
      <c r="I16" s="26"/>
      <c r="V16" s="24">
        <v>102</v>
      </c>
      <c r="W16" s="25">
        <v>14</v>
      </c>
      <c r="X16" s="24">
        <v>1428</v>
      </c>
      <c r="Y16" s="24">
        <v>1</v>
      </c>
      <c r="Z16" s="24">
        <v>102</v>
      </c>
      <c r="AA16" s="24">
        <v>13</v>
      </c>
      <c r="AB16" s="24">
        <v>182</v>
      </c>
    </row>
    <row r="17" spans="22:28" x14ac:dyDescent="0.55000000000000004">
      <c r="V17" s="24">
        <v>103</v>
      </c>
      <c r="W17" s="25">
        <v>6</v>
      </c>
      <c r="X17" s="24">
        <v>618</v>
      </c>
      <c r="Y17" s="24">
        <v>0</v>
      </c>
      <c r="Z17" s="24">
        <v>0</v>
      </c>
      <c r="AA17" s="24">
        <v>6</v>
      </c>
      <c r="AB17" s="24">
        <v>36</v>
      </c>
    </row>
    <row r="18" spans="22:28" x14ac:dyDescent="0.55000000000000004">
      <c r="V18" s="24">
        <v>104</v>
      </c>
      <c r="W18" s="25">
        <v>5</v>
      </c>
      <c r="X18" s="24">
        <v>520</v>
      </c>
      <c r="Y18" s="24">
        <v>1</v>
      </c>
      <c r="Z18" s="24">
        <v>104</v>
      </c>
      <c r="AA18" s="24">
        <v>4</v>
      </c>
      <c r="AB18" s="24">
        <v>20</v>
      </c>
    </row>
    <row r="19" spans="22:28" x14ac:dyDescent="0.55000000000000004">
      <c r="V19" s="24">
        <v>105</v>
      </c>
      <c r="W19" s="25">
        <v>0</v>
      </c>
      <c r="X19" s="24">
        <v>0</v>
      </c>
      <c r="Y19" s="24"/>
      <c r="Z19" s="24">
        <v>0</v>
      </c>
      <c r="AA19" s="24"/>
      <c r="AB19" s="24">
        <v>0</v>
      </c>
    </row>
    <row r="22" spans="22:28" x14ac:dyDescent="0.55000000000000004">
      <c r="V22" s="24"/>
      <c r="W22" s="24"/>
      <c r="X22" s="24"/>
      <c r="Y22" s="24"/>
      <c r="Z22" s="24"/>
      <c r="AA22" s="24"/>
      <c r="AB22" s="24"/>
    </row>
  </sheetData>
  <mergeCells count="16">
    <mergeCell ref="V2:V3"/>
    <mergeCell ref="W2:X3"/>
    <mergeCell ref="Y2:Z3"/>
    <mergeCell ref="AA2:AB3"/>
    <mergeCell ref="K2:L3"/>
    <mergeCell ref="M2:N3"/>
    <mergeCell ref="O2:O3"/>
    <mergeCell ref="P2:Q3"/>
    <mergeCell ref="R2:S3"/>
    <mergeCell ref="T2:U3"/>
    <mergeCell ref="I2:J3"/>
    <mergeCell ref="A2:A3"/>
    <mergeCell ref="B2:C3"/>
    <mergeCell ref="D2:E3"/>
    <mergeCell ref="F2:G3"/>
    <mergeCell ref="H2:H3"/>
  </mergeCells>
  <phoneticPr fontId="2"/>
  <pageMargins left="0.47986111111111113" right="0.31805555555555554" top="1" bottom="1" header="0.51111111111111107" footer="0.51111111111111107"/>
  <pageSetup paperSize="9" scale="77" firstPageNumber="429496319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B22"/>
  <sheetViews>
    <sheetView zoomScaleNormal="100" workbookViewId="0"/>
  </sheetViews>
  <sheetFormatPr defaultColWidth="9.83203125" defaultRowHeight="18" x14ac:dyDescent="0.55000000000000004"/>
  <cols>
    <col min="1" max="1" width="10.25" style="1" customWidth="1"/>
    <col min="2" max="2" width="8.75" style="1" customWidth="1"/>
    <col min="3" max="3" width="1.75" style="1" customWidth="1"/>
    <col min="4" max="4" width="8.75" style="1" customWidth="1"/>
    <col min="5" max="5" width="1.75" style="1" customWidth="1"/>
    <col min="6" max="6" width="8.75" style="1" customWidth="1"/>
    <col min="7" max="7" width="1.75" style="1" customWidth="1"/>
    <col min="8" max="8" width="10.25" style="1" customWidth="1"/>
    <col min="9" max="9" width="8.75" style="1" customWidth="1"/>
    <col min="10" max="10" width="1.75" style="1" customWidth="1"/>
    <col min="11" max="11" width="8.75" style="1" customWidth="1"/>
    <col min="12" max="12" width="1.75" style="1" customWidth="1"/>
    <col min="13" max="13" width="8.75" style="1" customWidth="1"/>
    <col min="14" max="14" width="1.75" style="1" customWidth="1"/>
    <col min="15" max="15" width="10.25" style="1" customWidth="1"/>
    <col min="16" max="16" width="8.75" style="1" customWidth="1"/>
    <col min="17" max="17" width="1.75" style="1" customWidth="1"/>
    <col min="18" max="18" width="8.75" style="1" customWidth="1"/>
    <col min="19" max="19" width="1.75" style="1" customWidth="1"/>
    <col min="20" max="20" width="8.75" style="1" customWidth="1"/>
    <col min="21" max="21" width="1.75" style="1" customWidth="1"/>
    <col min="22" max="22" width="10.25" style="1" customWidth="1"/>
    <col min="23" max="23" width="8.75" style="1" customWidth="1"/>
    <col min="24" max="24" width="1.75" style="1" customWidth="1"/>
    <col min="25" max="25" width="8.75" style="1" customWidth="1"/>
    <col min="26" max="26" width="1.75" style="1" customWidth="1"/>
    <col min="27" max="27" width="8.75" style="1" customWidth="1"/>
    <col min="28" max="28" width="1.75" style="1" customWidth="1"/>
    <col min="29" max="16384" width="9.83203125" style="1"/>
  </cols>
  <sheetData>
    <row r="1" spans="1:28" s="27" customFormat="1" ht="23" thickBot="1" x14ac:dyDescent="0.6">
      <c r="A1" s="27" t="s">
        <v>27</v>
      </c>
      <c r="AB1" s="28" t="s">
        <v>26</v>
      </c>
    </row>
    <row r="2" spans="1:28" x14ac:dyDescent="0.55000000000000004">
      <c r="A2" s="30" t="s">
        <v>0</v>
      </c>
      <c r="B2" s="29" t="s">
        <v>1</v>
      </c>
      <c r="C2" s="30"/>
      <c r="D2" s="29" t="s">
        <v>2</v>
      </c>
      <c r="E2" s="30"/>
      <c r="F2" s="29" t="s">
        <v>3</v>
      </c>
      <c r="G2" s="33"/>
      <c r="H2" s="35" t="s">
        <v>0</v>
      </c>
      <c r="I2" s="29" t="s">
        <v>1</v>
      </c>
      <c r="J2" s="30"/>
      <c r="K2" s="29" t="s">
        <v>2</v>
      </c>
      <c r="L2" s="30"/>
      <c r="M2" s="29" t="s">
        <v>3</v>
      </c>
      <c r="N2" s="37"/>
      <c r="O2" s="35" t="s">
        <v>0</v>
      </c>
      <c r="P2" s="29" t="s">
        <v>1</v>
      </c>
      <c r="Q2" s="30"/>
      <c r="R2" s="29" t="s">
        <v>2</v>
      </c>
      <c r="S2" s="30"/>
      <c r="T2" s="29" t="s">
        <v>3</v>
      </c>
      <c r="U2" s="33"/>
      <c r="V2" s="35" t="s">
        <v>0</v>
      </c>
      <c r="W2" s="29" t="s">
        <v>1</v>
      </c>
      <c r="X2" s="30"/>
      <c r="Y2" s="29" t="s">
        <v>2</v>
      </c>
      <c r="Z2" s="30"/>
      <c r="AA2" s="29" t="s">
        <v>3</v>
      </c>
      <c r="AB2" s="37"/>
    </row>
    <row r="3" spans="1:28" x14ac:dyDescent="0.55000000000000004">
      <c r="A3" s="32"/>
      <c r="B3" s="31"/>
      <c r="C3" s="32"/>
      <c r="D3" s="31"/>
      <c r="E3" s="32"/>
      <c r="F3" s="31"/>
      <c r="G3" s="34"/>
      <c r="H3" s="36"/>
      <c r="I3" s="31"/>
      <c r="J3" s="32"/>
      <c r="K3" s="31"/>
      <c r="L3" s="32"/>
      <c r="M3" s="31"/>
      <c r="N3" s="38"/>
      <c r="O3" s="36"/>
      <c r="P3" s="31"/>
      <c r="Q3" s="32"/>
      <c r="R3" s="31"/>
      <c r="S3" s="32"/>
      <c r="T3" s="31"/>
      <c r="U3" s="34"/>
      <c r="V3" s="36"/>
      <c r="W3" s="31"/>
      <c r="X3" s="32"/>
      <c r="Y3" s="31"/>
      <c r="Z3" s="32"/>
      <c r="AA3" s="31"/>
      <c r="AB3" s="38"/>
    </row>
    <row r="4" spans="1:28" x14ac:dyDescent="0.55000000000000004">
      <c r="A4" s="6" t="s">
        <v>4</v>
      </c>
      <c r="B4" s="7">
        <f>SUM(D4,F4)</f>
        <v>13482</v>
      </c>
      <c r="C4" s="4"/>
      <c r="D4" s="7">
        <f>SUM(D6:D10,K6:K10,R6:R10,Y6:Y8)</f>
        <v>6623</v>
      </c>
      <c r="E4" s="4"/>
      <c r="F4" s="7">
        <f>SUM(F6:F10,M6:M10,T6:T10,AA6:AA8)</f>
        <v>6859</v>
      </c>
      <c r="G4" s="4"/>
      <c r="H4" s="5"/>
      <c r="O4" s="5"/>
      <c r="V4" s="5"/>
    </row>
    <row r="5" spans="1:28" x14ac:dyDescent="0.55000000000000004">
      <c r="A5" s="3"/>
      <c r="B5" s="4"/>
      <c r="C5" s="4"/>
      <c r="D5" s="4"/>
      <c r="E5" s="4"/>
      <c r="F5" s="4"/>
      <c r="G5" s="4"/>
      <c r="H5" s="5"/>
      <c r="O5" s="5"/>
      <c r="V5" s="5"/>
    </row>
    <row r="6" spans="1:28" x14ac:dyDescent="0.55000000000000004">
      <c r="A6" s="8" t="s">
        <v>5</v>
      </c>
      <c r="B6" s="7">
        <f>SUM(D6,F6)</f>
        <v>1503</v>
      </c>
      <c r="C6" s="4"/>
      <c r="D6" s="7">
        <v>764</v>
      </c>
      <c r="E6" s="4"/>
      <c r="F6" s="7">
        <v>739</v>
      </c>
      <c r="G6" s="4"/>
      <c r="H6" s="9" t="s">
        <v>6</v>
      </c>
      <c r="I6" s="7">
        <f>SUM(K6,M6)</f>
        <v>777</v>
      </c>
      <c r="J6" s="4"/>
      <c r="K6" s="10">
        <v>356</v>
      </c>
      <c r="L6" s="4"/>
      <c r="M6" s="7">
        <v>421</v>
      </c>
      <c r="N6" s="4"/>
      <c r="O6" s="9" t="s">
        <v>7</v>
      </c>
      <c r="P6" s="7">
        <f>SUM(R6,T6)</f>
        <v>550</v>
      </c>
      <c r="Q6" s="4"/>
      <c r="R6" s="7">
        <v>282</v>
      </c>
      <c r="S6" s="4"/>
      <c r="T6" s="7">
        <v>268</v>
      </c>
      <c r="U6" s="4"/>
      <c r="V6" s="9" t="s">
        <v>8</v>
      </c>
      <c r="W6" s="7">
        <f>SUM(Y6,AA6)</f>
        <v>246</v>
      </c>
      <c r="X6" s="4"/>
      <c r="Y6" s="7">
        <v>123</v>
      </c>
      <c r="Z6" s="4"/>
      <c r="AA6" s="7">
        <v>123</v>
      </c>
    </row>
    <row r="7" spans="1:28" s="17" customFormat="1" x14ac:dyDescent="0.55000000000000004">
      <c r="A7" s="11" t="s">
        <v>9</v>
      </c>
      <c r="B7" s="7">
        <f t="shared" ref="B7:B10" si="0">SUM(D7,F7)</f>
        <v>1110</v>
      </c>
      <c r="C7" s="12"/>
      <c r="D7" s="7">
        <v>544</v>
      </c>
      <c r="E7" s="4"/>
      <c r="F7" s="7">
        <v>566</v>
      </c>
      <c r="G7" s="13"/>
      <c r="H7" s="14" t="s">
        <v>10</v>
      </c>
      <c r="I7" s="7">
        <f t="shared" ref="I7:I10" si="1">SUM(K7,M7)</f>
        <v>1521</v>
      </c>
      <c r="J7" s="13"/>
      <c r="K7" s="15">
        <v>713</v>
      </c>
      <c r="L7" s="16"/>
      <c r="M7" s="15">
        <v>808</v>
      </c>
      <c r="N7" s="13"/>
      <c r="O7" s="14" t="s">
        <v>11</v>
      </c>
      <c r="P7" s="7">
        <f t="shared" ref="P7:P10" si="2">SUM(R7,T7)</f>
        <v>432</v>
      </c>
      <c r="Q7" s="13"/>
      <c r="R7" s="7">
        <v>213</v>
      </c>
      <c r="S7" s="4"/>
      <c r="T7" s="7">
        <v>219</v>
      </c>
      <c r="U7" s="13"/>
      <c r="V7" s="14" t="s">
        <v>12</v>
      </c>
      <c r="W7" s="7">
        <f t="shared" ref="W7:W8" si="3">SUM(Y7,AA7)</f>
        <v>184</v>
      </c>
      <c r="X7" s="13"/>
      <c r="Y7" s="7">
        <v>69</v>
      </c>
      <c r="Z7" s="4"/>
      <c r="AA7" s="7">
        <v>115</v>
      </c>
    </row>
    <row r="8" spans="1:28" s="17" customFormat="1" x14ac:dyDescent="0.55000000000000004">
      <c r="A8" s="11" t="s">
        <v>13</v>
      </c>
      <c r="B8" s="7">
        <f t="shared" si="0"/>
        <v>507</v>
      </c>
      <c r="C8" s="13"/>
      <c r="D8" s="7">
        <v>228</v>
      </c>
      <c r="E8" s="4"/>
      <c r="F8" s="7">
        <v>279</v>
      </c>
      <c r="G8" s="13"/>
      <c r="H8" s="14" t="s">
        <v>14</v>
      </c>
      <c r="I8" s="7">
        <f t="shared" si="1"/>
        <v>1840</v>
      </c>
      <c r="J8" s="13"/>
      <c r="K8" s="15">
        <v>894</v>
      </c>
      <c r="L8" s="16"/>
      <c r="M8" s="15">
        <v>946</v>
      </c>
      <c r="N8" s="13"/>
      <c r="O8" s="14" t="s">
        <v>15</v>
      </c>
      <c r="P8" s="7">
        <f t="shared" si="2"/>
        <v>441</v>
      </c>
      <c r="Q8" s="13"/>
      <c r="R8" s="7">
        <v>216</v>
      </c>
      <c r="S8" s="4"/>
      <c r="T8" s="7">
        <v>225</v>
      </c>
      <c r="U8" s="13"/>
      <c r="V8" s="14" t="s">
        <v>25</v>
      </c>
      <c r="W8" s="7">
        <f t="shared" si="3"/>
        <v>198</v>
      </c>
      <c r="X8" s="13"/>
      <c r="Y8" s="7">
        <v>64</v>
      </c>
      <c r="Z8" s="4"/>
      <c r="AA8" s="7">
        <v>134</v>
      </c>
    </row>
    <row r="9" spans="1:28" s="17" customFormat="1" x14ac:dyDescent="0.55000000000000004">
      <c r="A9" s="11" t="s">
        <v>16</v>
      </c>
      <c r="B9" s="7">
        <f t="shared" si="0"/>
        <v>275</v>
      </c>
      <c r="C9" s="13"/>
      <c r="D9" s="7">
        <v>131</v>
      </c>
      <c r="E9" s="4"/>
      <c r="F9" s="7">
        <v>144</v>
      </c>
      <c r="G9" s="13"/>
      <c r="H9" s="14" t="s">
        <v>17</v>
      </c>
      <c r="I9" s="7">
        <f t="shared" si="1"/>
        <v>1710</v>
      </c>
      <c r="J9" s="13"/>
      <c r="K9" s="15">
        <v>887</v>
      </c>
      <c r="L9" s="16"/>
      <c r="M9" s="15">
        <v>823</v>
      </c>
      <c r="N9" s="13"/>
      <c r="O9" s="14" t="s">
        <v>18</v>
      </c>
      <c r="P9" s="7">
        <f t="shared" si="2"/>
        <v>486</v>
      </c>
      <c r="Q9" s="13"/>
      <c r="R9" s="7">
        <v>223</v>
      </c>
      <c r="S9" s="4"/>
      <c r="T9" s="7">
        <v>263</v>
      </c>
      <c r="U9" s="13"/>
      <c r="V9" s="14"/>
      <c r="W9" s="7"/>
      <c r="X9" s="13"/>
      <c r="Y9" s="7"/>
      <c r="Z9" s="4"/>
      <c r="AA9" s="7"/>
    </row>
    <row r="10" spans="1:28" s="17" customFormat="1" x14ac:dyDescent="0.55000000000000004">
      <c r="A10" s="11" t="s">
        <v>19</v>
      </c>
      <c r="B10" s="7">
        <f t="shared" si="0"/>
        <v>371</v>
      </c>
      <c r="C10" s="13"/>
      <c r="D10" s="7">
        <v>170</v>
      </c>
      <c r="E10" s="4"/>
      <c r="F10" s="7">
        <v>201</v>
      </c>
      <c r="G10" s="13"/>
      <c r="H10" s="14" t="s">
        <v>20</v>
      </c>
      <c r="I10" s="7">
        <f t="shared" si="1"/>
        <v>990</v>
      </c>
      <c r="J10" s="13"/>
      <c r="K10" s="15">
        <v>572</v>
      </c>
      <c r="L10" s="16"/>
      <c r="M10" s="15">
        <v>418</v>
      </c>
      <c r="N10" s="13"/>
      <c r="O10" s="14" t="s">
        <v>21</v>
      </c>
      <c r="P10" s="7">
        <f t="shared" si="2"/>
        <v>341</v>
      </c>
      <c r="Q10" s="13"/>
      <c r="R10" s="7">
        <v>174</v>
      </c>
      <c r="S10" s="4"/>
      <c r="T10" s="7">
        <v>167</v>
      </c>
      <c r="U10" s="13"/>
      <c r="V10" s="14"/>
      <c r="W10" s="7"/>
      <c r="X10" s="13"/>
      <c r="Y10" s="7"/>
      <c r="Z10" s="4"/>
      <c r="AA10" s="7"/>
    </row>
    <row r="11" spans="1:28" x14ac:dyDescent="0.55000000000000004">
      <c r="A11" s="3"/>
      <c r="B11" s="18"/>
      <c r="C11" s="18"/>
      <c r="D11" s="18"/>
      <c r="E11" s="18"/>
      <c r="F11" s="18"/>
      <c r="G11" s="18"/>
      <c r="H11" s="5"/>
      <c r="I11" s="18"/>
      <c r="J11" s="18"/>
      <c r="K11" s="18"/>
      <c r="L11" s="18"/>
      <c r="M11" s="18"/>
      <c r="N11" s="18"/>
      <c r="O11" s="5"/>
      <c r="P11" s="18"/>
      <c r="Q11" s="18"/>
      <c r="R11" s="18"/>
      <c r="S11" s="18"/>
      <c r="T11" s="18"/>
      <c r="U11" s="18"/>
      <c r="V11" s="5"/>
      <c r="W11" s="18"/>
      <c r="X11" s="18"/>
      <c r="Y11" s="18"/>
      <c r="Z11" s="18"/>
      <c r="AA11" s="18"/>
    </row>
    <row r="12" spans="1:28" x14ac:dyDescent="0.55000000000000004">
      <c r="A12" s="6" t="s">
        <v>22</v>
      </c>
      <c r="B12" s="7">
        <f>SUM(D12,F12)</f>
        <v>3120</v>
      </c>
      <c r="C12" s="4"/>
      <c r="D12" s="7">
        <f>SUM(D6:D8)</f>
        <v>1536</v>
      </c>
      <c r="E12" s="4"/>
      <c r="F12" s="7">
        <f>SUM(F6:F8)</f>
        <v>1584</v>
      </c>
      <c r="G12" s="4"/>
      <c r="H12" s="9" t="s">
        <v>23</v>
      </c>
      <c r="I12" s="7">
        <f>SUM(B9:B10,I6:I10,P6:P8)</f>
        <v>8907</v>
      </c>
      <c r="J12" s="4"/>
      <c r="K12" s="7">
        <f>SUM(D9:D10,K6:K10,R6:R8)</f>
        <v>4434</v>
      </c>
      <c r="L12" s="4"/>
      <c r="M12" s="7">
        <f>SUM(F9:F10,M6:M10,T6:T8)</f>
        <v>4473</v>
      </c>
      <c r="N12" s="4"/>
      <c r="O12" s="19" t="s">
        <v>24</v>
      </c>
      <c r="P12" s="7">
        <f>SUM(P9:P10,W6:W8)</f>
        <v>1455</v>
      </c>
      <c r="Q12" s="4"/>
      <c r="R12" s="7">
        <f>SUM(R9:R10,Y6:Y8)</f>
        <v>653</v>
      </c>
      <c r="S12" s="4"/>
      <c r="T12" s="7">
        <f>SUM(T9:T10,AA6:AA8)</f>
        <v>802</v>
      </c>
      <c r="U12" s="4"/>
      <c r="V12" s="19"/>
      <c r="W12" s="20"/>
      <c r="X12" s="20"/>
      <c r="Y12" s="20"/>
      <c r="Z12" s="20"/>
      <c r="AA12" s="20"/>
    </row>
    <row r="13" spans="1:28" ht="18.5" thickBot="1" x14ac:dyDescent="0.6">
      <c r="A13" s="21">
        <f>B12/$B$4</f>
        <v>0.23141967067200711</v>
      </c>
      <c r="B13" s="2"/>
      <c r="C13" s="2"/>
      <c r="D13" s="2"/>
      <c r="E13" s="2"/>
      <c r="F13" s="2"/>
      <c r="G13" s="2"/>
      <c r="H13" s="21">
        <f>I12/$B$4</f>
        <v>0.66065865598575879</v>
      </c>
      <c r="I13" s="2"/>
      <c r="J13" s="2"/>
      <c r="K13" s="2"/>
      <c r="L13" s="2"/>
      <c r="M13" s="2"/>
      <c r="N13" s="2"/>
      <c r="O13" s="21">
        <f>P12/$B$4</f>
        <v>0.10792167334223408</v>
      </c>
      <c r="P13" s="2"/>
      <c r="Q13" s="2"/>
      <c r="R13" s="2"/>
      <c r="S13" s="2"/>
      <c r="T13" s="2"/>
      <c r="U13" s="2"/>
      <c r="V13" s="22"/>
      <c r="W13" s="23">
        <v>45.982523058258003</v>
      </c>
      <c r="X13" s="23"/>
      <c r="Y13" s="23">
        <v>44.735906010613803</v>
      </c>
      <c r="Z13" s="23"/>
      <c r="AA13" s="23">
        <v>47.199723886121191</v>
      </c>
      <c r="AB13" s="2"/>
    </row>
    <row r="14" spans="1:28" x14ac:dyDescent="0.55000000000000004">
      <c r="V14" s="24">
        <v>100</v>
      </c>
      <c r="W14" s="25">
        <v>25</v>
      </c>
      <c r="X14" s="24">
        <v>2500</v>
      </c>
      <c r="Y14" s="24">
        <v>5</v>
      </c>
      <c r="Z14" s="24">
        <v>500</v>
      </c>
      <c r="AA14" s="24">
        <v>20</v>
      </c>
      <c r="AB14" s="24">
        <v>500</v>
      </c>
    </row>
    <row r="15" spans="1:28" x14ac:dyDescent="0.55000000000000004">
      <c r="V15" s="24">
        <v>101</v>
      </c>
      <c r="W15" s="25">
        <v>24</v>
      </c>
      <c r="X15" s="24">
        <v>2424</v>
      </c>
      <c r="Y15" s="24">
        <v>2</v>
      </c>
      <c r="Z15" s="24">
        <v>202</v>
      </c>
      <c r="AA15" s="24">
        <v>22</v>
      </c>
      <c r="AB15" s="24">
        <v>528</v>
      </c>
    </row>
    <row r="16" spans="1:28" x14ac:dyDescent="0.55000000000000004">
      <c r="B16" s="26"/>
      <c r="D16" s="26"/>
      <c r="F16" s="26"/>
      <c r="H16" s="26"/>
      <c r="I16" s="26"/>
      <c r="V16" s="24">
        <v>102</v>
      </c>
      <c r="W16" s="25">
        <v>14</v>
      </c>
      <c r="X16" s="24">
        <v>1428</v>
      </c>
      <c r="Y16" s="24">
        <v>1</v>
      </c>
      <c r="Z16" s="24">
        <v>102</v>
      </c>
      <c r="AA16" s="24">
        <v>13</v>
      </c>
      <c r="AB16" s="24">
        <v>182</v>
      </c>
    </row>
    <row r="17" spans="22:28" x14ac:dyDescent="0.55000000000000004">
      <c r="V17" s="24">
        <v>103</v>
      </c>
      <c r="W17" s="25">
        <v>6</v>
      </c>
      <c r="X17" s="24">
        <v>618</v>
      </c>
      <c r="Y17" s="24">
        <v>0</v>
      </c>
      <c r="Z17" s="24">
        <v>0</v>
      </c>
      <c r="AA17" s="24">
        <v>6</v>
      </c>
      <c r="AB17" s="24">
        <v>36</v>
      </c>
    </row>
    <row r="18" spans="22:28" x14ac:dyDescent="0.55000000000000004">
      <c r="V18" s="24">
        <v>104</v>
      </c>
      <c r="W18" s="25">
        <v>5</v>
      </c>
      <c r="X18" s="24">
        <v>520</v>
      </c>
      <c r="Y18" s="24">
        <v>1</v>
      </c>
      <c r="Z18" s="24">
        <v>104</v>
      </c>
      <c r="AA18" s="24">
        <v>4</v>
      </c>
      <c r="AB18" s="24">
        <v>20</v>
      </c>
    </row>
    <row r="19" spans="22:28" x14ac:dyDescent="0.55000000000000004">
      <c r="V19" s="24">
        <v>105</v>
      </c>
      <c r="W19" s="25">
        <v>0</v>
      </c>
      <c r="X19" s="24">
        <v>0</v>
      </c>
      <c r="Y19" s="24"/>
      <c r="Z19" s="24">
        <v>0</v>
      </c>
      <c r="AA19" s="24"/>
      <c r="AB19" s="24">
        <v>0</v>
      </c>
    </row>
    <row r="22" spans="22:28" x14ac:dyDescent="0.55000000000000004">
      <c r="V22" s="24"/>
      <c r="W22" s="24"/>
      <c r="X22" s="24"/>
      <c r="Y22" s="24"/>
      <c r="Z22" s="24"/>
      <c r="AA22" s="24"/>
      <c r="AB22" s="24"/>
    </row>
  </sheetData>
  <mergeCells count="16">
    <mergeCell ref="V2:V3"/>
    <mergeCell ref="W2:X3"/>
    <mergeCell ref="Y2:Z3"/>
    <mergeCell ref="AA2:AB3"/>
    <mergeCell ref="K2:L3"/>
    <mergeCell ref="M2:N3"/>
    <mergeCell ref="O2:O3"/>
    <mergeCell ref="P2:Q3"/>
    <mergeCell ref="R2:S3"/>
    <mergeCell ref="T2:U3"/>
    <mergeCell ref="I2:J3"/>
    <mergeCell ref="A2:A3"/>
    <mergeCell ref="B2:C3"/>
    <mergeCell ref="D2:E3"/>
    <mergeCell ref="F2:G3"/>
    <mergeCell ref="H2:H3"/>
  </mergeCells>
  <phoneticPr fontId="2"/>
  <pageMargins left="0.47986111111111113" right="0.31805555555555554" top="1" bottom="1" header="0.51111111111111107" footer="0.51111111111111107"/>
  <pageSetup paperSize="9" scale="77" firstPageNumber="429496319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B22"/>
  <sheetViews>
    <sheetView zoomScaleNormal="100" workbookViewId="0"/>
  </sheetViews>
  <sheetFormatPr defaultColWidth="9.83203125" defaultRowHeight="18" x14ac:dyDescent="0.55000000000000004"/>
  <cols>
    <col min="1" max="1" width="10.25" style="1" customWidth="1"/>
    <col min="2" max="2" width="8.75" style="1" customWidth="1"/>
    <col min="3" max="3" width="1.75" style="1" customWidth="1"/>
    <col min="4" max="4" width="8.75" style="1" customWidth="1"/>
    <col min="5" max="5" width="1.75" style="1" customWidth="1"/>
    <col min="6" max="6" width="8.75" style="1" customWidth="1"/>
    <col min="7" max="7" width="1.75" style="1" customWidth="1"/>
    <col min="8" max="8" width="10.25" style="1" customWidth="1"/>
    <col min="9" max="9" width="8.75" style="1" customWidth="1"/>
    <col min="10" max="10" width="1.75" style="1" customWidth="1"/>
    <col min="11" max="11" width="8.75" style="1" customWidth="1"/>
    <col min="12" max="12" width="1.75" style="1" customWidth="1"/>
    <col min="13" max="13" width="8.75" style="1" customWidth="1"/>
    <col min="14" max="14" width="1.75" style="1" customWidth="1"/>
    <col min="15" max="15" width="10.25" style="1" customWidth="1"/>
    <col min="16" max="16" width="8.75" style="1" customWidth="1"/>
    <col min="17" max="17" width="1.75" style="1" customWidth="1"/>
    <col min="18" max="18" width="8.75" style="1" customWidth="1"/>
    <col min="19" max="19" width="1.75" style="1" customWidth="1"/>
    <col min="20" max="20" width="8.75" style="1" customWidth="1"/>
    <col min="21" max="21" width="1.75" style="1" customWidth="1"/>
    <col min="22" max="22" width="10.25" style="1" customWidth="1"/>
    <col min="23" max="23" width="8.75" style="1" customWidth="1"/>
    <col min="24" max="24" width="1.75" style="1" customWidth="1"/>
    <col min="25" max="25" width="8.75" style="1" customWidth="1"/>
    <col min="26" max="26" width="1.75" style="1" customWidth="1"/>
    <col min="27" max="27" width="8.75" style="1" customWidth="1"/>
    <col min="28" max="28" width="1.75" style="1" customWidth="1"/>
    <col min="29" max="16384" width="9.83203125" style="1"/>
  </cols>
  <sheetData>
    <row r="1" spans="1:28" s="27" customFormat="1" ht="23" thickBot="1" x14ac:dyDescent="0.6">
      <c r="A1" s="27" t="s">
        <v>27</v>
      </c>
      <c r="AB1" s="28" t="s">
        <v>26</v>
      </c>
    </row>
    <row r="2" spans="1:28" x14ac:dyDescent="0.55000000000000004">
      <c r="A2" s="30" t="s">
        <v>0</v>
      </c>
      <c r="B2" s="29" t="s">
        <v>1</v>
      </c>
      <c r="C2" s="30"/>
      <c r="D2" s="29" t="s">
        <v>2</v>
      </c>
      <c r="E2" s="30"/>
      <c r="F2" s="29" t="s">
        <v>3</v>
      </c>
      <c r="G2" s="33"/>
      <c r="H2" s="35" t="s">
        <v>0</v>
      </c>
      <c r="I2" s="29" t="s">
        <v>1</v>
      </c>
      <c r="J2" s="30"/>
      <c r="K2" s="29" t="s">
        <v>2</v>
      </c>
      <c r="L2" s="30"/>
      <c r="M2" s="29" t="s">
        <v>3</v>
      </c>
      <c r="N2" s="37"/>
      <c r="O2" s="35" t="s">
        <v>0</v>
      </c>
      <c r="P2" s="29" t="s">
        <v>1</v>
      </c>
      <c r="Q2" s="30"/>
      <c r="R2" s="29" t="s">
        <v>2</v>
      </c>
      <c r="S2" s="30"/>
      <c r="T2" s="29" t="s">
        <v>3</v>
      </c>
      <c r="U2" s="33"/>
      <c r="V2" s="35" t="s">
        <v>0</v>
      </c>
      <c r="W2" s="29" t="s">
        <v>1</v>
      </c>
      <c r="X2" s="30"/>
      <c r="Y2" s="29" t="s">
        <v>2</v>
      </c>
      <c r="Z2" s="30"/>
      <c r="AA2" s="29" t="s">
        <v>3</v>
      </c>
      <c r="AB2" s="37"/>
    </row>
    <row r="3" spans="1:28" x14ac:dyDescent="0.55000000000000004">
      <c r="A3" s="32"/>
      <c r="B3" s="31"/>
      <c r="C3" s="32"/>
      <c r="D3" s="31"/>
      <c r="E3" s="32"/>
      <c r="F3" s="31"/>
      <c r="G3" s="34"/>
      <c r="H3" s="36"/>
      <c r="I3" s="31"/>
      <c r="J3" s="32"/>
      <c r="K3" s="31"/>
      <c r="L3" s="32"/>
      <c r="M3" s="31"/>
      <c r="N3" s="38"/>
      <c r="O3" s="36"/>
      <c r="P3" s="31"/>
      <c r="Q3" s="32"/>
      <c r="R3" s="31"/>
      <c r="S3" s="32"/>
      <c r="T3" s="31"/>
      <c r="U3" s="34"/>
      <c r="V3" s="36"/>
      <c r="W3" s="31"/>
      <c r="X3" s="32"/>
      <c r="Y3" s="31"/>
      <c r="Z3" s="32"/>
      <c r="AA3" s="31"/>
      <c r="AB3" s="38"/>
    </row>
    <row r="4" spans="1:28" x14ac:dyDescent="0.55000000000000004">
      <c r="A4" s="6" t="s">
        <v>4</v>
      </c>
      <c r="B4" s="7">
        <f>SUM(D4,F4)</f>
        <v>11378</v>
      </c>
      <c r="C4" s="4"/>
      <c r="D4" s="7">
        <f>SUM(D6:D10,K6:K10,R6:R10,Y6:Y8)</f>
        <v>5625</v>
      </c>
      <c r="E4" s="4"/>
      <c r="F4" s="7">
        <f>SUM(F6:F10,M6:M10,T6:T10,AA6:AA8)</f>
        <v>5753</v>
      </c>
      <c r="G4" s="4"/>
      <c r="H4" s="5"/>
      <c r="O4" s="5"/>
      <c r="V4" s="5"/>
    </row>
    <row r="5" spans="1:28" x14ac:dyDescent="0.55000000000000004">
      <c r="A5" s="3"/>
      <c r="B5" s="4"/>
      <c r="C5" s="4"/>
      <c r="D5" s="4"/>
      <c r="E5" s="4"/>
      <c r="F5" s="4"/>
      <c r="G5" s="4"/>
      <c r="H5" s="5"/>
      <c r="O5" s="5"/>
      <c r="V5" s="5"/>
    </row>
    <row r="6" spans="1:28" x14ac:dyDescent="0.55000000000000004">
      <c r="A6" s="8" t="s">
        <v>5</v>
      </c>
      <c r="B6" s="7">
        <f>SUM(D6,F6)</f>
        <v>1294</v>
      </c>
      <c r="C6" s="4"/>
      <c r="D6" s="7">
        <v>655</v>
      </c>
      <c r="E6" s="4"/>
      <c r="F6" s="7">
        <v>639</v>
      </c>
      <c r="G6" s="4"/>
      <c r="H6" s="9" t="s">
        <v>6</v>
      </c>
      <c r="I6" s="7">
        <f>SUM(K6,M6)</f>
        <v>725</v>
      </c>
      <c r="J6" s="4"/>
      <c r="K6" s="10">
        <v>337</v>
      </c>
      <c r="L6" s="4"/>
      <c r="M6" s="7">
        <v>388</v>
      </c>
      <c r="N6" s="4"/>
      <c r="O6" s="9" t="s">
        <v>7</v>
      </c>
      <c r="P6" s="7">
        <f>SUM(R6,T6)</f>
        <v>447</v>
      </c>
      <c r="Q6" s="4"/>
      <c r="R6" s="7">
        <v>238</v>
      </c>
      <c r="S6" s="4"/>
      <c r="T6" s="7">
        <v>209</v>
      </c>
      <c r="U6" s="4"/>
      <c r="V6" s="9" t="s">
        <v>8</v>
      </c>
      <c r="W6" s="7">
        <f>SUM(Y6,AA6)</f>
        <v>181</v>
      </c>
      <c r="X6" s="4"/>
      <c r="Y6" s="7">
        <v>84</v>
      </c>
      <c r="Z6" s="4"/>
      <c r="AA6" s="7">
        <v>97</v>
      </c>
    </row>
    <row r="7" spans="1:28" s="17" customFormat="1" x14ac:dyDescent="0.55000000000000004">
      <c r="A7" s="11" t="s">
        <v>9</v>
      </c>
      <c r="B7" s="7">
        <f t="shared" ref="B7:B10" si="0">SUM(D7,F7)</f>
        <v>940</v>
      </c>
      <c r="C7" s="12"/>
      <c r="D7" s="7">
        <v>452</v>
      </c>
      <c r="E7" s="4"/>
      <c r="F7" s="7">
        <v>488</v>
      </c>
      <c r="G7" s="13"/>
      <c r="H7" s="14" t="s">
        <v>10</v>
      </c>
      <c r="I7" s="7">
        <f t="shared" ref="I7:I10" si="1">SUM(K7,M7)</f>
        <v>1350</v>
      </c>
      <c r="J7" s="13"/>
      <c r="K7" s="15">
        <v>635</v>
      </c>
      <c r="L7" s="16"/>
      <c r="M7" s="15">
        <v>715</v>
      </c>
      <c r="N7" s="13"/>
      <c r="O7" s="14" t="s">
        <v>11</v>
      </c>
      <c r="P7" s="7">
        <f t="shared" ref="P7:P10" si="2">SUM(R7,T7)</f>
        <v>371</v>
      </c>
      <c r="Q7" s="13"/>
      <c r="R7" s="7">
        <v>189</v>
      </c>
      <c r="S7" s="4"/>
      <c r="T7" s="7">
        <v>182</v>
      </c>
      <c r="U7" s="13"/>
      <c r="V7" s="14" t="s">
        <v>12</v>
      </c>
      <c r="W7" s="7">
        <f t="shared" ref="W7:W8" si="3">SUM(Y7,AA7)</f>
        <v>135</v>
      </c>
      <c r="X7" s="13"/>
      <c r="Y7" s="7">
        <v>52</v>
      </c>
      <c r="Z7" s="4"/>
      <c r="AA7" s="7">
        <v>83</v>
      </c>
    </row>
    <row r="8" spans="1:28" s="17" customFormat="1" x14ac:dyDescent="0.55000000000000004">
      <c r="A8" s="11" t="s">
        <v>13</v>
      </c>
      <c r="B8" s="7">
        <f t="shared" si="0"/>
        <v>407</v>
      </c>
      <c r="C8" s="13"/>
      <c r="D8" s="7">
        <v>184</v>
      </c>
      <c r="E8" s="4"/>
      <c r="F8" s="7">
        <v>223</v>
      </c>
      <c r="G8" s="13"/>
      <c r="H8" s="14" t="s">
        <v>14</v>
      </c>
      <c r="I8" s="7">
        <f t="shared" si="1"/>
        <v>1648</v>
      </c>
      <c r="J8" s="13"/>
      <c r="K8" s="15">
        <v>818</v>
      </c>
      <c r="L8" s="16"/>
      <c r="M8" s="15">
        <v>830</v>
      </c>
      <c r="N8" s="13"/>
      <c r="O8" s="14" t="s">
        <v>15</v>
      </c>
      <c r="P8" s="7">
        <f t="shared" si="2"/>
        <v>369</v>
      </c>
      <c r="Q8" s="13"/>
      <c r="R8" s="7">
        <v>177</v>
      </c>
      <c r="S8" s="4"/>
      <c r="T8" s="7">
        <v>192</v>
      </c>
      <c r="U8" s="13"/>
      <c r="V8" s="14" t="s">
        <v>25</v>
      </c>
      <c r="W8" s="7">
        <f t="shared" si="3"/>
        <v>144</v>
      </c>
      <c r="X8" s="13"/>
      <c r="Y8" s="7">
        <v>50</v>
      </c>
      <c r="Z8" s="4"/>
      <c r="AA8" s="7">
        <v>94</v>
      </c>
    </row>
    <row r="9" spans="1:28" s="17" customFormat="1" x14ac:dyDescent="0.55000000000000004">
      <c r="A9" s="11" t="s">
        <v>16</v>
      </c>
      <c r="B9" s="7">
        <f t="shared" si="0"/>
        <v>191</v>
      </c>
      <c r="C9" s="13"/>
      <c r="D9" s="7">
        <v>92</v>
      </c>
      <c r="E9" s="4"/>
      <c r="F9" s="7">
        <v>99</v>
      </c>
      <c r="G9" s="13"/>
      <c r="H9" s="14" t="s">
        <v>17</v>
      </c>
      <c r="I9" s="7">
        <f t="shared" si="1"/>
        <v>1450</v>
      </c>
      <c r="J9" s="13"/>
      <c r="K9" s="15">
        <v>770</v>
      </c>
      <c r="L9" s="16"/>
      <c r="M9" s="15">
        <v>680</v>
      </c>
      <c r="N9" s="13"/>
      <c r="O9" s="14" t="s">
        <v>18</v>
      </c>
      <c r="P9" s="7">
        <f t="shared" si="2"/>
        <v>417</v>
      </c>
      <c r="Q9" s="13"/>
      <c r="R9" s="7">
        <v>200</v>
      </c>
      <c r="S9" s="4"/>
      <c r="T9" s="7">
        <v>217</v>
      </c>
      <c r="U9" s="13"/>
      <c r="V9" s="14"/>
      <c r="W9" s="7"/>
      <c r="X9" s="13"/>
      <c r="Y9" s="7"/>
      <c r="Z9" s="4"/>
      <c r="AA9" s="7"/>
    </row>
    <row r="10" spans="1:28" s="17" customFormat="1" x14ac:dyDescent="0.55000000000000004">
      <c r="A10" s="11" t="s">
        <v>19</v>
      </c>
      <c r="B10" s="7">
        <f t="shared" si="0"/>
        <v>299</v>
      </c>
      <c r="C10" s="13"/>
      <c r="D10" s="7">
        <v>130</v>
      </c>
      <c r="E10" s="4"/>
      <c r="F10" s="7">
        <v>169</v>
      </c>
      <c r="G10" s="13"/>
      <c r="H10" s="14" t="s">
        <v>20</v>
      </c>
      <c r="I10" s="7">
        <f t="shared" si="1"/>
        <v>776</v>
      </c>
      <c r="J10" s="13"/>
      <c r="K10" s="15">
        <v>439</v>
      </c>
      <c r="L10" s="16"/>
      <c r="M10" s="15">
        <v>337</v>
      </c>
      <c r="N10" s="13"/>
      <c r="O10" s="14" t="s">
        <v>21</v>
      </c>
      <c r="P10" s="7">
        <f t="shared" si="2"/>
        <v>234</v>
      </c>
      <c r="Q10" s="13"/>
      <c r="R10" s="7">
        <v>123</v>
      </c>
      <c r="S10" s="4"/>
      <c r="T10" s="7">
        <v>111</v>
      </c>
      <c r="U10" s="13"/>
      <c r="V10" s="14"/>
      <c r="W10" s="7"/>
      <c r="X10" s="13"/>
      <c r="Y10" s="7"/>
      <c r="Z10" s="4"/>
      <c r="AA10" s="7"/>
    </row>
    <row r="11" spans="1:28" x14ac:dyDescent="0.55000000000000004">
      <c r="A11" s="3"/>
      <c r="B11" s="18"/>
      <c r="C11" s="18"/>
      <c r="D11" s="18"/>
      <c r="E11" s="18"/>
      <c r="F11" s="18"/>
      <c r="G11" s="18"/>
      <c r="H11" s="5"/>
      <c r="I11" s="18"/>
      <c r="J11" s="18"/>
      <c r="K11" s="18"/>
      <c r="L11" s="18"/>
      <c r="M11" s="18"/>
      <c r="N11" s="18"/>
      <c r="O11" s="5"/>
      <c r="P11" s="18"/>
      <c r="Q11" s="18"/>
      <c r="R11" s="18"/>
      <c r="S11" s="18"/>
      <c r="T11" s="18"/>
      <c r="U11" s="18"/>
      <c r="V11" s="5"/>
      <c r="W11" s="18"/>
      <c r="X11" s="18"/>
      <c r="Y11" s="18"/>
      <c r="Z11" s="18"/>
      <c r="AA11" s="18"/>
    </row>
    <row r="12" spans="1:28" x14ac:dyDescent="0.55000000000000004">
      <c r="A12" s="6" t="s">
        <v>22</v>
      </c>
      <c r="B12" s="7">
        <f>SUM(D12,F12)</f>
        <v>2641</v>
      </c>
      <c r="C12" s="4"/>
      <c r="D12" s="7">
        <f>SUM(D6:D8)</f>
        <v>1291</v>
      </c>
      <c r="E12" s="4"/>
      <c r="F12" s="7">
        <f>SUM(F6:F8)</f>
        <v>1350</v>
      </c>
      <c r="G12" s="4"/>
      <c r="H12" s="9" t="s">
        <v>23</v>
      </c>
      <c r="I12" s="7">
        <f>SUM(B9:B10,I6:I10,P6:P8)</f>
        <v>7626</v>
      </c>
      <c r="J12" s="4"/>
      <c r="K12" s="7">
        <f>SUM(D9:D10,K6:K10,R6:R8)</f>
        <v>3825</v>
      </c>
      <c r="L12" s="4"/>
      <c r="M12" s="7">
        <f>SUM(F9:F10,M6:M10,T6:T8)</f>
        <v>3801</v>
      </c>
      <c r="N12" s="4"/>
      <c r="O12" s="19" t="s">
        <v>24</v>
      </c>
      <c r="P12" s="7">
        <f>SUM(P9:P10,W6:W8)</f>
        <v>1111</v>
      </c>
      <c r="Q12" s="4"/>
      <c r="R12" s="7">
        <f>SUM(R9:R10,Y6:Y8)</f>
        <v>509</v>
      </c>
      <c r="S12" s="4"/>
      <c r="T12" s="7">
        <f>SUM(T9:T10,AA6:AA8)</f>
        <v>602</v>
      </c>
      <c r="U12" s="4"/>
      <c r="V12" s="19"/>
      <c r="W12" s="20"/>
      <c r="X12" s="20"/>
      <c r="Y12" s="20"/>
      <c r="Z12" s="20"/>
      <c r="AA12" s="20"/>
    </row>
    <row r="13" spans="1:28" ht="18.5" thickBot="1" x14ac:dyDescent="0.6">
      <c r="A13" s="21">
        <f>B12/$B$4</f>
        <v>0.23211460713657936</v>
      </c>
      <c r="B13" s="2"/>
      <c r="C13" s="2"/>
      <c r="D13" s="2"/>
      <c r="E13" s="2"/>
      <c r="F13" s="2"/>
      <c r="G13" s="2"/>
      <c r="H13" s="21">
        <f>I12/$B$4</f>
        <v>0.67024081560907012</v>
      </c>
      <c r="I13" s="2"/>
      <c r="J13" s="2"/>
      <c r="K13" s="2"/>
      <c r="L13" s="2"/>
      <c r="M13" s="2"/>
      <c r="N13" s="2"/>
      <c r="O13" s="21">
        <f>P12/$B$4</f>
        <v>9.7644577254350495E-2</v>
      </c>
      <c r="P13" s="2"/>
      <c r="Q13" s="2"/>
      <c r="R13" s="2"/>
      <c r="S13" s="2"/>
      <c r="T13" s="2"/>
      <c r="U13" s="2"/>
      <c r="V13" s="22"/>
      <c r="W13" s="23">
        <v>45.982523058258003</v>
      </c>
      <c r="X13" s="23"/>
      <c r="Y13" s="23">
        <v>44.735906010613803</v>
      </c>
      <c r="Z13" s="23"/>
      <c r="AA13" s="23">
        <v>47.199723886121191</v>
      </c>
      <c r="AB13" s="2"/>
    </row>
    <row r="14" spans="1:28" x14ac:dyDescent="0.55000000000000004">
      <c r="V14" s="24">
        <v>100</v>
      </c>
      <c r="W14" s="25">
        <v>25</v>
      </c>
      <c r="X14" s="24">
        <v>2500</v>
      </c>
      <c r="Y14" s="24">
        <v>5</v>
      </c>
      <c r="Z14" s="24">
        <v>500</v>
      </c>
      <c r="AA14" s="24">
        <v>20</v>
      </c>
      <c r="AB14" s="24">
        <v>500</v>
      </c>
    </row>
    <row r="15" spans="1:28" x14ac:dyDescent="0.55000000000000004">
      <c r="V15" s="24">
        <v>101</v>
      </c>
      <c r="W15" s="25">
        <v>24</v>
      </c>
      <c r="X15" s="24">
        <v>2424</v>
      </c>
      <c r="Y15" s="24">
        <v>2</v>
      </c>
      <c r="Z15" s="24">
        <v>202</v>
      </c>
      <c r="AA15" s="24">
        <v>22</v>
      </c>
      <c r="AB15" s="24">
        <v>528</v>
      </c>
    </row>
    <row r="16" spans="1:28" x14ac:dyDescent="0.55000000000000004">
      <c r="B16" s="26"/>
      <c r="D16" s="26"/>
      <c r="F16" s="26"/>
      <c r="H16" s="26"/>
      <c r="I16" s="26"/>
      <c r="V16" s="24">
        <v>102</v>
      </c>
      <c r="W16" s="25">
        <v>14</v>
      </c>
      <c r="X16" s="24">
        <v>1428</v>
      </c>
      <c r="Y16" s="24">
        <v>1</v>
      </c>
      <c r="Z16" s="24">
        <v>102</v>
      </c>
      <c r="AA16" s="24">
        <v>13</v>
      </c>
      <c r="AB16" s="24">
        <v>182</v>
      </c>
    </row>
    <row r="17" spans="22:28" x14ac:dyDescent="0.55000000000000004">
      <c r="V17" s="24">
        <v>103</v>
      </c>
      <c r="W17" s="25">
        <v>6</v>
      </c>
      <c r="X17" s="24">
        <v>618</v>
      </c>
      <c r="Y17" s="24">
        <v>0</v>
      </c>
      <c r="Z17" s="24">
        <v>0</v>
      </c>
      <c r="AA17" s="24">
        <v>6</v>
      </c>
      <c r="AB17" s="24">
        <v>36</v>
      </c>
    </row>
    <row r="18" spans="22:28" x14ac:dyDescent="0.55000000000000004">
      <c r="V18" s="24">
        <v>104</v>
      </c>
      <c r="W18" s="25">
        <v>5</v>
      </c>
      <c r="X18" s="24">
        <v>520</v>
      </c>
      <c r="Y18" s="24">
        <v>1</v>
      </c>
      <c r="Z18" s="24">
        <v>104</v>
      </c>
      <c r="AA18" s="24">
        <v>4</v>
      </c>
      <c r="AB18" s="24">
        <v>20</v>
      </c>
    </row>
    <row r="19" spans="22:28" x14ac:dyDescent="0.55000000000000004">
      <c r="V19" s="24">
        <v>105</v>
      </c>
      <c r="W19" s="25">
        <v>0</v>
      </c>
      <c r="X19" s="24">
        <v>0</v>
      </c>
      <c r="Y19" s="24"/>
      <c r="Z19" s="24">
        <v>0</v>
      </c>
      <c r="AA19" s="24"/>
      <c r="AB19" s="24">
        <v>0</v>
      </c>
    </row>
    <row r="22" spans="22:28" x14ac:dyDescent="0.55000000000000004">
      <c r="V22" s="24"/>
      <c r="W22" s="24"/>
      <c r="X22" s="24"/>
      <c r="Y22" s="24"/>
      <c r="Z22" s="24"/>
      <c r="AA22" s="24"/>
      <c r="AB22" s="24"/>
    </row>
  </sheetData>
  <mergeCells count="16">
    <mergeCell ref="V2:V3"/>
    <mergeCell ref="W2:X3"/>
    <mergeCell ref="Y2:Z3"/>
    <mergeCell ref="AA2:AB3"/>
    <mergeCell ref="K2:L3"/>
    <mergeCell ref="M2:N3"/>
    <mergeCell ref="O2:O3"/>
    <mergeCell ref="P2:Q3"/>
    <mergeCell ref="R2:S3"/>
    <mergeCell ref="T2:U3"/>
    <mergeCell ref="I2:J3"/>
    <mergeCell ref="A2:A3"/>
    <mergeCell ref="B2:C3"/>
    <mergeCell ref="D2:E3"/>
    <mergeCell ref="F2:G3"/>
    <mergeCell ref="H2:H3"/>
  </mergeCells>
  <phoneticPr fontId="2"/>
  <pageMargins left="0.47986111111111113" right="0.31805555555555554" top="1" bottom="1" header="0.51111111111111107" footer="0.51111111111111107"/>
  <pageSetup paperSize="9" scale="77" firstPageNumber="42949631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R6.10</vt:lpstr>
      <vt:lpstr>R5.10</vt:lpstr>
      <vt:lpstr>R4.10</vt:lpstr>
      <vt:lpstr>R3.10</vt:lpstr>
      <vt:lpstr>R2.10</vt:lpstr>
      <vt:lpstr>R1.10</vt:lpstr>
      <vt:lpstr>H30.10</vt:lpstr>
      <vt:lpstr>H29.10</vt:lpstr>
      <vt:lpstr>H28.10</vt:lpstr>
      <vt:lpstr>H27.10</vt:lpstr>
      <vt:lpstr>H26.10</vt:lpstr>
      <vt:lpstr>H25.10</vt:lpstr>
      <vt:lpstr>H24.10</vt:lpstr>
      <vt:lpstr>H23.10</vt:lpstr>
      <vt:lpstr>H22.10</vt:lpstr>
      <vt:lpstr>H21.10</vt:lpstr>
      <vt:lpstr>H21.10!Print_Area</vt:lpstr>
      <vt:lpstr>H22.10!Print_Area</vt:lpstr>
      <vt:lpstr>H23.10!Print_Area</vt:lpstr>
      <vt:lpstr>H24.10!Print_Area</vt:lpstr>
      <vt:lpstr>H25.10!Print_Area</vt:lpstr>
      <vt:lpstr>H26.10!Print_Area</vt:lpstr>
      <vt:lpstr>H27.10!Print_Area</vt:lpstr>
      <vt:lpstr>H28.10!Print_Area</vt:lpstr>
      <vt:lpstr>H29.10!Print_Area</vt:lpstr>
      <vt:lpstr>H30.10!Print_Area</vt:lpstr>
      <vt:lpstr>R1.10!Print_Area</vt:lpstr>
      <vt:lpstr>R2.10!Print_Area</vt:lpstr>
      <vt:lpstr>R3.10!Print_Area</vt:lpstr>
      <vt:lpstr>R4.10!Print_Area</vt:lpstr>
      <vt:lpstr>R5.10!Print_Area</vt:lpstr>
      <vt:lpstr>R6.10!Print_Area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データ分析室６</dc:creator>
  <cp:lastModifiedBy>北部整備課６</cp:lastModifiedBy>
  <cp:lastPrinted>2024-01-22T07:26:12Z</cp:lastPrinted>
  <dcterms:created xsi:type="dcterms:W3CDTF">2023-10-25T00:14:52Z</dcterms:created>
  <dcterms:modified xsi:type="dcterms:W3CDTF">2024-12-10T07:04:49Z</dcterms:modified>
</cp:coreProperties>
</file>