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n.kwd2\Desktop\財政状況資料集\レイアウト調整用（正）\"/>
    </mc:Choice>
  </mc:AlternateContent>
  <xr:revisionPtr revIDLastSave="0" documentId="13_ncr:1_{D5A29D29-975F-40A1-B3AA-048E3719F18B}" xr6:coauthVersionLast="47" xr6:coauthVersionMax="47" xr10:uidLastSave="{00000000-0000-0000-0000-000000000000}"/>
  <bookViews>
    <workbookView xWindow="1170" yWindow="1170" windowWidth="19545" windowHeight="132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8" i="12" l="1"/>
  <c r="AP88" i="12"/>
  <c r="AF88" i="12" l="1"/>
  <c r="AU63" i="12" l="1"/>
  <c r="AP63" i="12"/>
  <c r="DQ102" i="12"/>
  <c r="CW102" i="12"/>
  <c r="CR102" i="12"/>
  <c r="AA35" i="12" l="1"/>
  <c r="AA34" i="12"/>
  <c r="AA33" i="12"/>
  <c r="AA32" i="12"/>
  <c r="AA31" i="12"/>
  <c r="AA30" i="12"/>
  <c r="AA29" i="12"/>
  <c r="AA28" i="12"/>
  <c r="AA23" i="12"/>
  <c r="AA10" i="12"/>
  <c r="AA9" i="12"/>
  <c r="AA8" i="12"/>
  <c r="AA7"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BE36" i="10"/>
  <c r="BE35" i="10"/>
  <c r="C34" i="10"/>
  <c r="C35" i="10" s="1"/>
  <c r="C36" i="10" s="1"/>
  <c r="C37"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l="1"/>
  <c r="BW34" i="10" l="1"/>
  <c r="BW35" i="10" s="1"/>
  <c r="BW36" i="10" s="1"/>
  <c r="BW37" i="10" s="1"/>
  <c r="BW38" i="10" s="1"/>
  <c r="BW39" i="10" s="1"/>
  <c r="BW40" i="10" s="1"/>
  <c r="BW41" i="10" s="1"/>
  <c r="BW42" i="10" s="1"/>
  <c r="CO34" i="10" l="1"/>
  <c r="CO35" i="10" s="1"/>
  <c r="CO36" i="10" s="1"/>
  <c r="CO37" i="10" s="1"/>
  <c r="CO38" i="10" s="1"/>
  <c r="CO39" i="10" s="1"/>
</calcChain>
</file>

<file path=xl/sharedStrings.xml><?xml version="1.0" encoding="utf-8"?>
<sst xmlns="http://schemas.openxmlformats.org/spreadsheetml/2006/main" count="1080" uniqueCount="617">
  <si>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</si>
  <si>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</si>
  <si>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</si>
  <si>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</si>
  <si>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</si>
  <si>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</si>
  <si>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</si>
  <si>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</si>
  <si>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</si>
  <si>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</si>
  <si>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</si>
  <si>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</si>
  <si>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</si>
  <si>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</si>
  <si>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</si>
  <si>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</si>
  <si>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</si>
  <si>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</si>
  <si>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</si>
  <si>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</si>
  <si>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</si>
  <si>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</si>
  <si>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</si>
  <si>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</si>
  <si>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</si>
  <si>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</si>
  <si>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</si>
  <si>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</si>
  <si>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</si>
  <si>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</si>
  <si>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</si>
  <si>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</si>
  <si>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</si>
  <si>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</si>
  <si>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</si>
  <si>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</si>
  <si>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</si>
  <si>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</si>
  <si>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</si>
  <si>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</si>
  <si>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</si>
  <si>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</si>
  <si>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</si>
  <si>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</si>
  <si>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</si>
  <si>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</si>
  <si>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</si>
  <si>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</si>
  <si>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</si>
  <si>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</si>
  <si>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</si>
  <si>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</si>
  <si>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</si>
  <si>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</si>
  <si>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</si>
  <si>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</si>
  <si>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</si>
  <si>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</si>
  <si>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</si>
  <si>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</si>
  <si>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</si>
  <si>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</si>
  <si>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</si>
  <si>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</si>
  <si>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</si>
  <si>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</si>
  <si>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</si>
  <si>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</si>
  <si>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</si>
  <si>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</si>
  <si>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</si>
  <si>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</si>
  <si>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</si>
  <si>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</si>
  <si>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</si>
  <si>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</si>
  <si>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</si>
  <si>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</si>
  <si>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</si>
  <si>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</si>
  <si>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</si>
  <si>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</si>
  <si>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</si>
  <si>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</si>
  <si>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</si>
  <si>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</si>
  <si>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</si>
  <si>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</si>
  <si>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</si>
  <si>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</si>
  <si>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</si>
  <si>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</si>
  <si>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</si>
  <si>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</si>
  <si>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</si>
  <si>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</si>
  <si>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</si>
  <si>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</si>
  <si>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</si>
  <si>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</si>
  <si>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</si>
  <si>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</si>
  <si>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</si>
  <si>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</si>
  <si>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</si>
  <si>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</si>
  <si>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</si>
  <si>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</si>
  <si>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</si>
  <si>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</si>
  <si>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</si>
  <si>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</si>
  <si>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</si>
  <si>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</si>
  <si>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</si>
  <si>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</si>
  <si>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</si>
  <si>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</si>
  <si>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</si>
  <si>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</si>
  <si>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</si>
  <si>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</si>
  <si>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</si>
  <si>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</si>
  <si>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</si>
  <si>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</si>
  <si>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</si>
  <si>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</si>
  <si>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</si>
  <si>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</si>
  <si>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</si>
  <si>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</si>
  <si>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</si>
  <si>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</si>
  <si>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</si>
  <si>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</si>
  <si>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</si>
  <si>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</si>
  <si>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</si>
  <si>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</si>
  <si>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</si>
  <si>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</si>
  <si>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</si>
  <si>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</si>
  <si>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</si>
  <si>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</si>
  <si>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</si>
  <si>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</si>
  <si>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</si>
  <si>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</si>
  <si>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</si>
  <si>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</si>
  <si>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</si>
  <si>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</si>
  <si>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</si>
  <si>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</si>
  <si>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</si>
  <si>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</si>
  <si>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</si>
  <si>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</si>
  <si>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</si>
  <si>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</si>
  <si>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</si>
  <si>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</si>
  <si>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</si>
  <si>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</si>
  <si>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</si>
  <si>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</si>
  <si>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</si>
  <si>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</si>
  <si>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</si>
  <si>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</si>
  <si>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</si>
  <si>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</si>
  <si>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</si>
  <si>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</si>
  <si>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</si>
  <si>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</si>
  <si>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</si>
  <si>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</si>
  <si>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</si>
  <si>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</si>
  <si>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</si>
  <si>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</si>
  <si>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</si>
  <si>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</si>
  <si>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</si>
  <si>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</si>
  <si>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</si>
  <si>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</si>
  <si>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</si>
  <si>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</si>
  <si>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</si>
  <si>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</si>
  <si>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</si>
  <si>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</si>
  <si>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</si>
  <si>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</si>
  <si>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</si>
  <si>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</si>
  <si>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</si>
  <si>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</si>
  <si>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</si>
  <si>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</si>
  <si>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</si>
  <si>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</si>
  <si>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</si>
  <si>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</si>
  <si>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</si>
  <si>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</si>
  <si>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</si>
  <si>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</si>
  <si>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</si>
  <si>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</si>
  <si>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</si>
  <si>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</si>
  <si>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</si>
  <si>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</si>
  <si>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</si>
  <si>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</si>
  <si>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</si>
  <si>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</si>
  <si>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</si>
  <si>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</si>
  <si>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</si>
  <si>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</si>
  <si>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</si>
  <si>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</si>
  <si>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</si>
  <si>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</si>
  <si>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</si>
  <si>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</si>
  <si>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</si>
  <si>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</si>
  <si>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</si>
  <si>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</si>
  <si>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</si>
  <si>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</si>
  <si>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</si>
  <si>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</si>
  <si>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</si>
  <si>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</si>
  <si>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</si>
  <si>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</si>
  <si>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</si>
  <si>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　　軽自動車税</t>
    <phoneticPr fontId="5"/>
  </si>
  <si>
    <t>消防費</t>
  </si>
  <si>
    <t>軽油引取税交付金</t>
  </si>
  <si>
    <t>教育費</t>
  </si>
  <si>
    <t>自動車税環境性能割交付金</t>
    <phoneticPr fontId="5"/>
  </si>
  <si>
    <t>　　鉱産税</t>
    <phoneticPr fontId="5"/>
  </si>
  <si>
    <t>災害復旧費</t>
  </si>
  <si>
    <t>法人事業税交付金</t>
    <phoneticPr fontId="16"/>
  </si>
  <si>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</si>
  <si>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</si>
  <si>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</si>
  <si>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</si>
  <si>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</si>
  <si>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</si>
  <si>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</si>
  <si>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</si>
  <si>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</si>
  <si>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</si>
  <si>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</si>
  <si>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</si>
  <si>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</si>
  <si>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</si>
  <si>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</si>
  <si>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</si>
  <si>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</si>
  <si>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</si>
  <si>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</si>
  <si>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</si>
  <si>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</si>
  <si>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</si>
  <si>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</si>
  <si>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特別交付税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</si>
  <si>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</si>
  <si>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</si>
  <si>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</si>
  <si>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</si>
  <si>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</si>
  <si>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</si>
  <si>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</si>
  <si>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</si>
  <si>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</si>
  <si>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</si>
  <si>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</si>
  <si>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</si>
  <si>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</si>
  <si>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</si>
  <si>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</si>
  <si>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</si>
  <si>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</si>
  <si>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</si>
  <si>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</si>
  <si>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</si>
  <si>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</si>
  <si>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</si>
  <si>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</si>
  <si>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</si>
  <si>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</si>
  <si>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</si>
  <si>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</si>
  <si>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</si>
  <si>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</si>
  <si>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</si>
  <si>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</si>
  <si>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</si>
  <si>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</si>
  <si>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</si>
  <si>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</si>
  <si>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</si>
  <si>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</si>
  <si>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</si>
  <si>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</si>
  <si>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</si>
  <si>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</si>
  <si>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</si>
  <si>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</si>
  <si>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地方債</t>
  </si>
  <si>
    <t>市場</t>
    <phoneticPr fontId="5"/>
  </si>
  <si>
    <t>保険税(料)収入額</t>
    <phoneticPr fontId="5"/>
  </si>
  <si>
    <t>　うち減収補塡債(特例分)</t>
    <rPh sb="4" eb="5">
      <t>シュウ</t>
    </rPh>
    <rPh sb="9" eb="10">
      <t>トク</t>
    </rPh>
    <rPh sb="10" eb="11">
      <t>レイ</t>
    </rPh>
    <rPh sb="11" eb="12">
      <t>ブン</t>
    </rPh>
    <phoneticPr fontId="16"/>
  </si>
  <si>
    <t>国庫支出金</t>
    <phoneticPr fontId="5"/>
  </si>
  <si>
    <t>保険給付費</t>
    <phoneticPr fontId="5"/>
  </si>
  <si>
    <t>投資的経費計</t>
    <rPh sb="5" eb="6">
      <t>ケイ</t>
    </rPh>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</si>
  <si>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</si>
  <si>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</si>
  <si>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</si>
  <si>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</si>
  <si>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</si>
  <si>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</si>
  <si>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</si>
  <si>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</si>
  <si>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</si>
  <si>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</si>
  <si>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</si>
  <si>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</si>
  <si>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</si>
  <si>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</si>
  <si>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</si>
  <si>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</si>
  <si>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</si>
  <si>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</si>
  <si>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</si>
  <si>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</si>
  <si>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</si>
  <si>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</si>
  <si>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</si>
  <si>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</si>
  <si>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</si>
  <si>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</si>
  <si>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</si>
  <si>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</si>
  <si>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</si>
  <si>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</si>
  <si>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柏都市計画事業北柏駅北口土地区画整理事業特別会計</t>
    <phoneticPr fontId="5"/>
  </si>
  <si>
    <t>学校給食センター事業特別会計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</si>
  <si>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</si>
  <si>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</si>
  <si>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</si>
  <si>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</si>
  <si>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</si>
  <si>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</si>
  <si>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</si>
  <si>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</si>
  <si>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</si>
  <si>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</si>
  <si>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</si>
  <si>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</si>
  <si>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</si>
  <si>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</si>
  <si>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</si>
  <si>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</si>
  <si>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</si>
  <si>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</si>
  <si>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水道事業会計</t>
    <phoneticPr fontId="5"/>
  </si>
  <si>
    <t>法適用企業</t>
    <phoneticPr fontId="5"/>
  </si>
  <si>
    <t>下水道事業会計</t>
    <phoneticPr fontId="5"/>
  </si>
  <si>
    <t>病院事業会計</t>
    <phoneticPr fontId="5"/>
  </si>
  <si>
    <t>公設総合地方卸売市場事業特別会計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</si>
  <si>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</si>
  <si>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</si>
  <si>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</si>
  <si>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</si>
  <si>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</si>
  <si>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</si>
  <si>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</si>
  <si>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</si>
  <si>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</si>
  <si>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</si>
  <si>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</si>
  <si>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</si>
  <si>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</si>
  <si>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</si>
  <si>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</si>
  <si>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</si>
  <si>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</si>
  <si>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</si>
  <si>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</si>
  <si>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</si>
  <si>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</si>
  <si>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</si>
  <si>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</si>
  <si>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</si>
  <si>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</si>
  <si>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</si>
  <si>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</si>
  <si>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</si>
  <si>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</si>
  <si>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</si>
  <si>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</si>
  <si>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</si>
  <si>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</si>
  <si>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</si>
  <si>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</si>
  <si>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</si>
  <si>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</si>
  <si>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</si>
  <si>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</si>
  <si>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</si>
  <si>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</si>
  <si>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</si>
  <si>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</si>
  <si>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</si>
  <si>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</si>
  <si>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</si>
  <si>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</si>
  <si>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</si>
  <si>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</si>
  <si>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</si>
  <si>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</si>
  <si>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</si>
  <si>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</si>
  <si>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</si>
  <si>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</si>
  <si>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</si>
  <si>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</si>
  <si>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</si>
  <si>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</si>
  <si>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</si>
  <si>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</si>
  <si>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</si>
  <si>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公設総合地方卸売市場事業特別会計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</si>
  <si>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</si>
  <si>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</si>
  <si>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</si>
  <si>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</si>
  <si>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</si>
  <si>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</si>
  <si>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</si>
  <si>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</si>
  <si>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</si>
  <si>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</si>
  <si>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</si>
  <si>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</si>
  <si>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</si>
  <si>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</si>
  <si>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</si>
  <si>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</si>
  <si>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</si>
  <si>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</si>
  <si>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</si>
  <si>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</si>
  <si>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</si>
  <si>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</si>
  <si>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</si>
  <si>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</si>
  <si>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</si>
  <si>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</si>
  <si>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</si>
  <si>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</si>
  <si>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</si>
  <si>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</si>
  <si>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</si>
  <si>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</si>
  <si>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</si>
  <si>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</si>
  <si>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</si>
  <si>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</si>
  <si>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</si>
  <si>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</si>
  <si>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</si>
  <si>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</si>
  <si>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</si>
  <si>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</si>
  <si>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</si>
  <si>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</si>
  <si>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</si>
  <si>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</si>
  <si>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</si>
  <si>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</si>
  <si>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</si>
  <si>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</si>
  <si>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</si>
  <si>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</si>
  <si>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</si>
  <si>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</si>
  <si>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</si>
  <si>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</si>
  <si>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</si>
  <si>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</si>
  <si>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</si>
  <si>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</si>
  <si>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</si>
  <si>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</si>
  <si>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</si>
  <si>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</si>
  <si>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</si>
  <si>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</si>
  <si>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</si>
  <si>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</si>
  <si>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</si>
  <si>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</si>
  <si>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</si>
  <si>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</si>
  <si>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</si>
  <si>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</si>
  <si>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</si>
  <si>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</si>
  <si>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</si>
  <si>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</si>
  <si>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</si>
  <si>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</si>
  <si>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</si>
  <si>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</si>
  <si>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</si>
  <si>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</si>
  <si>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</si>
  <si>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</si>
  <si>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</si>
  <si>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0.67</t>
  </si>
  <si>
    <t>▲ 1.49</t>
  </si>
  <si>
    <t>▲ 0.57</t>
  </si>
  <si>
    <t>▲ 2.33</t>
  </si>
  <si>
    <t>水道事業会計</t>
  </si>
  <si>
    <t>一般会計</t>
  </si>
  <si>
    <t>下水道事業会計</t>
  </si>
  <si>
    <t>病院事業会計</t>
  </si>
  <si>
    <t>介護保険事業特別会計</t>
  </si>
  <si>
    <t>国民健康保険事業特別会計</t>
  </si>
  <si>
    <t>柏都市計画事業北柏駅北口土地区画整理事業特別会計</t>
  </si>
  <si>
    <t>公設総合地方卸売市場事業特別会計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</si>
  <si>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</si>
  <si>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</si>
  <si>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</si>
  <si>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</si>
  <si>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</si>
  <si>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</si>
  <si>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</si>
  <si>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</si>
  <si>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</si>
  <si>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19">
      <t>カイ</t>
    </rPh>
    <rPh sb="19" eb="20">
      <t>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</si>
  <si>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</si>
  <si>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</si>
  <si>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</si>
  <si>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</si>
  <si>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4">
      <t>スイドウヨウ</t>
    </rPh>
    <rPh sb="14" eb="15">
      <t>スイ</t>
    </rPh>
    <rPh sb="15" eb="17">
      <t>キョウキュウ</t>
    </rPh>
    <rPh sb="17" eb="19">
      <t>ジギョウ</t>
    </rPh>
    <rPh sb="19" eb="21">
      <t>カイケイ</t>
    </rPh>
    <phoneticPr fontId="2"/>
  </si>
  <si>
    <t>柏・白井・鎌ケ谷環境衛生組合</t>
    <rPh sb="0" eb="1">
      <t>カシワ</t>
    </rPh>
    <rPh sb="2" eb="4">
      <t>シロイ</t>
    </rPh>
    <rPh sb="5" eb="8">
      <t>カマガヤ</t>
    </rPh>
    <rPh sb="8" eb="10">
      <t>カンキョウ</t>
    </rPh>
    <rPh sb="10" eb="12">
      <t>エイセイ</t>
    </rPh>
    <rPh sb="12" eb="13">
      <t>ク</t>
    </rPh>
    <rPh sb="13" eb="14">
      <t>ア</t>
    </rPh>
    <phoneticPr fontId="2"/>
  </si>
  <si>
    <t>東葛中部地区総合開発事務組合（一般会計）</t>
    <rPh sb="0" eb="2">
      <t>トウカツ</t>
    </rPh>
    <rPh sb="2" eb="4">
      <t>チュウブ</t>
    </rPh>
    <rPh sb="4" eb="6">
      <t>チク</t>
    </rPh>
    <rPh sb="6" eb="8">
      <t>ソウゴウ</t>
    </rPh>
    <rPh sb="8" eb="10">
      <t>カイハツ</t>
    </rPh>
    <rPh sb="10" eb="12">
      <t>ジム</t>
    </rPh>
    <rPh sb="12" eb="14">
      <t>クミアイ</t>
    </rPh>
    <rPh sb="15" eb="17">
      <t>イッパン</t>
    </rPh>
    <rPh sb="17" eb="19">
      <t>カイケイ</t>
    </rPh>
    <phoneticPr fontId="2"/>
  </si>
  <si>
    <t>法適用企業</t>
    <rPh sb="0" eb="1">
      <t>ホウ</t>
    </rPh>
    <rPh sb="1" eb="3">
      <t>テキヨウ</t>
    </rPh>
    <rPh sb="3" eb="5">
      <t>キギョウ</t>
    </rPh>
    <phoneticPr fontId="2"/>
  </si>
  <si>
    <t>-</t>
    <phoneticPr fontId="2"/>
  </si>
  <si>
    <t>-</t>
    <phoneticPr fontId="2"/>
  </si>
  <si>
    <t>-</t>
    <phoneticPr fontId="2"/>
  </si>
  <si>
    <t>-</t>
    <phoneticPr fontId="2"/>
  </si>
  <si>
    <t>柏市まちづくり公社</t>
    <rPh sb="0" eb="2">
      <t>カシワシ</t>
    </rPh>
    <rPh sb="7" eb="9">
      <t>コウシャ</t>
    </rPh>
    <phoneticPr fontId="2"/>
  </si>
  <si>
    <t>〇</t>
    <phoneticPr fontId="2"/>
  </si>
  <si>
    <t>柏市みどりの基金</t>
    <rPh sb="0" eb="2">
      <t>カシワシ</t>
    </rPh>
    <rPh sb="6" eb="8">
      <t>キキン</t>
    </rPh>
    <phoneticPr fontId="2"/>
  </si>
  <si>
    <t>柏市医療公社</t>
    <rPh sb="0" eb="2">
      <t>カシワシ</t>
    </rPh>
    <rPh sb="2" eb="4">
      <t>イリョウ</t>
    </rPh>
    <rPh sb="4" eb="6">
      <t>コウシャ</t>
    </rPh>
    <phoneticPr fontId="2"/>
  </si>
  <si>
    <t>ディー・エス・ケイ</t>
    <phoneticPr fontId="2"/>
  </si>
  <si>
    <t>柏市土地開発公社</t>
    <rPh sb="0" eb="2">
      <t>カシワシ</t>
    </rPh>
    <rPh sb="2" eb="4">
      <t>トチ</t>
    </rPh>
    <rPh sb="4" eb="6">
      <t>カイハツ</t>
    </rPh>
    <rPh sb="6" eb="8">
      <t>コウシャ</t>
    </rPh>
    <phoneticPr fontId="2"/>
  </si>
  <si>
    <t>道の駅しょうなん</t>
    <rPh sb="0" eb="1">
      <t>ミチ</t>
    </rPh>
    <rPh sb="2" eb="3">
      <t>エキ</t>
    </rPh>
    <phoneticPr fontId="2"/>
  </si>
  <si>
    <t>-</t>
    <phoneticPr fontId="2"/>
  </si>
  <si>
    <t>-</t>
    <phoneticPr fontId="2"/>
  </si>
  <si>
    <t>-</t>
    <phoneticPr fontId="2"/>
  </si>
  <si>
    <t>公共施設整備基金</t>
    <phoneticPr fontId="5"/>
  </si>
  <si>
    <t>都市整備基金</t>
    <rPh sb="0" eb="2">
      <t>トシ</t>
    </rPh>
    <rPh sb="2" eb="4">
      <t>セイビ</t>
    </rPh>
    <rPh sb="4" eb="6">
      <t>キキン</t>
    </rPh>
    <phoneticPr fontId="19"/>
  </si>
  <si>
    <t>職員退職手当基金</t>
    <rPh sb="0" eb="2">
      <t>ショクイン</t>
    </rPh>
    <rPh sb="2" eb="4">
      <t>タイショク</t>
    </rPh>
    <rPh sb="4" eb="6">
      <t>テアテ</t>
    </rPh>
    <rPh sb="6" eb="8">
      <t>キキン</t>
    </rPh>
    <phoneticPr fontId="19"/>
  </si>
  <si>
    <t>寄附基金</t>
    <rPh sb="0" eb="2">
      <t>キフ</t>
    </rPh>
    <rPh sb="2" eb="4">
      <t>キキン</t>
    </rPh>
    <phoneticPr fontId="19"/>
  </si>
  <si>
    <t>新型コロナウイルス感染症対策利子補給基金</t>
    <phoneticPr fontId="5"/>
  </si>
  <si>
    <t>令和3年度</t>
    <phoneticPr fontId="25"/>
  </si>
  <si>
    <t>千葉県柏市</t>
    <phoneticPr fontId="25"/>
  </si>
  <si>
    <t>歳出の状況（単位 千円・％）</t>
    <phoneticPr fontId="5"/>
  </si>
  <si>
    <t>目的別歳出の状況（単位 千円・％）</t>
    <phoneticPr fontId="5"/>
  </si>
  <si>
    <t>　法定普通税</t>
    <phoneticPr fontId="5"/>
  </si>
  <si>
    <t>-</t>
    <phoneticPr fontId="5"/>
  </si>
  <si>
    <t>　　市町村民税</t>
    <phoneticPr fontId="5"/>
  </si>
  <si>
    <t>　　　個人均等割</t>
    <phoneticPr fontId="5"/>
  </si>
  <si>
    <t>分離課税所得割交付金</t>
    <phoneticPr fontId="25"/>
  </si>
  <si>
    <t>-</t>
    <phoneticPr fontId="5"/>
  </si>
  <si>
    <t>　　　法人均等割</t>
    <phoneticPr fontId="5"/>
  </si>
  <si>
    <t>　　固定資産税</t>
    <phoneticPr fontId="5"/>
  </si>
  <si>
    <t>　　市町村たばこ税</t>
    <phoneticPr fontId="5"/>
  </si>
  <si>
    <t>　　特別土地保有税</t>
    <phoneticPr fontId="5"/>
  </si>
  <si>
    <t>-</t>
    <phoneticPr fontId="5"/>
  </si>
  <si>
    <t>　普通交付税</t>
    <phoneticPr fontId="5"/>
  </si>
  <si>
    <t>　　水利地益税等</t>
    <phoneticPr fontId="5"/>
  </si>
  <si>
    <t>　法定外目的税</t>
    <phoneticPr fontId="5"/>
  </si>
  <si>
    <t>交通安全対策特別交付金</t>
    <phoneticPr fontId="5"/>
  </si>
  <si>
    <t>・計</t>
    <phoneticPr fontId="5"/>
  </si>
  <si>
    <t>一時借入金利子</t>
    <phoneticPr fontId="5"/>
  </si>
  <si>
    <t>　物件費</t>
    <phoneticPr fontId="5"/>
  </si>
  <si>
    <t>　積立金</t>
    <phoneticPr fontId="5"/>
  </si>
  <si>
    <t>被保険者
1人当り</t>
    <phoneticPr fontId="5"/>
  </si>
  <si>
    <t>　投資・出資金・貸付金</t>
    <phoneticPr fontId="5"/>
  </si>
  <si>
    <t>国民健康保険</t>
    <phoneticPr fontId="5"/>
  </si>
  <si>
    <t>　前年度繰上充用金</t>
    <phoneticPr fontId="5"/>
  </si>
  <si>
    <t>　うち猶予特例債</t>
    <phoneticPr fontId="16"/>
  </si>
  <si>
    <t>その他</t>
    <phoneticPr fontId="5"/>
  </si>
  <si>
    <t>　うち臨時財政対策債</t>
    <phoneticPr fontId="5"/>
  </si>
  <si>
    <t>　　うち人件費</t>
    <phoneticPr fontId="5"/>
  </si>
  <si>
    <t>歳入合計</t>
    <phoneticPr fontId="5"/>
  </si>
  <si>
    <t>普通建設事業費</t>
    <phoneticPr fontId="5"/>
  </si>
  <si>
    <t>　うち補助</t>
    <phoneticPr fontId="5"/>
  </si>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</sst>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ADBF-4555-B6F2-1B7A26E7F2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37723</c:v>
                </c:pt>
                <c:pt idx="1">
                  <c:v>27643</c:v>
                </c:pt>
                <c:pt idx="2">
                  <c:v>36537</c:v>
                </c:pt>
                <c:pt idx="3">
                  <c:v>36677</c:v>
                </c:pt>
                <c:pt idx="4">
                  <c:v>42907</c:v>
                </c:pt>
              </c:numCache>
            </c:numRef>
          </c:val>
          <c:smooth val="0"/>
          <c:extLst>
            <c:ext xmlns:c16="http://schemas.microsoft.com/office/drawing/2014/chart" uri="{C3380CC4-5D6E-409C-BE32-E72D297353CC}">
              <c16:uniqueId val="{00000001-ADBF-4555-B6F2-1B7A26E7F2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4.83</c:v>
                </c:pt>
                <c:pt idx="1">
                  <c:v>5.68</c:v>
                </c:pt>
                <c:pt idx="2">
                  <c:v>5.07</c:v>
                </c:pt>
                <c:pt idx="3">
                  <c:v>6.28</c:v>
                </c:pt>
                <c:pt idx="4">
                  <c:v>6.42</c:v>
                </c:pt>
              </c:numCache>
            </c:numRef>
          </c:val>
          <c:extLst>
            <c:ext xmlns:c16="http://schemas.microsoft.com/office/drawing/2014/chart" uri="{C3380CC4-5D6E-409C-BE32-E72D297353CC}">
              <c16:uniqueId val="{00000000-B548-44B3-A575-84069F74FB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13.67</c:v>
                </c:pt>
                <c:pt idx="1">
                  <c:v>13.44</c:v>
                </c:pt>
                <c:pt idx="2">
                  <c:v>16.149999999999999</c:v>
                </c:pt>
                <c:pt idx="3">
                  <c:v>14.43</c:v>
                </c:pt>
                <c:pt idx="4">
                  <c:v>16.63</c:v>
                </c:pt>
              </c:numCache>
            </c:numRef>
          </c:val>
          <c:extLst>
            <c:ext xmlns:c16="http://schemas.microsoft.com/office/drawing/2014/chart" uri="{C3380CC4-5D6E-409C-BE32-E72D297353CC}">
              <c16:uniqueId val="{00000001-B548-44B3-A575-84069F74FB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-0.67</c:v>
                </c:pt>
                <c:pt idx="1">
                  <c:v>-1.49</c:v>
                </c:pt>
                <c:pt idx="2">
                  <c:v>-0.56999999999999995</c:v>
                </c:pt>
                <c:pt idx="3">
                  <c:v>-2.33</c:v>
                </c:pt>
                <c:pt idx="4">
                  <c:v>0.46</c:v>
                </c:pt>
              </c:numCache>
            </c:numRef>
          </c:val>
          <c:smooth val="0"/>
          <c:extLst>
            <c:ext xmlns:c16="http://schemas.microsoft.com/office/drawing/2014/chart" uri="{C3380CC4-5D6E-409C-BE32-E72D297353CC}">
              <c16:uniqueId val="{00000002-B548-44B3-A575-84069F74FB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0.13</c:v>
                </c:pt>
                <c:pt idx="2">
                  <c:v>#N/A</c:v>
                </c:pt>
                <c:pt idx="3">
                  <c:v>0.11</c:v>
                </c:pt>
                <c:pt idx="4">
                  <c:v>#N/A</c:v>
                </c:pt>
                <c:pt idx="5">
                  <c:v>0.12</c:v>
                </c:pt>
                <c:pt idx="6">
                  <c:v>#N/A</c:v>
                </c:pt>
                <c:pt idx="7">
                  <c:v>0.18</c:v>
                </c:pt>
                <c:pt idx="8">
                  <c:v>#N/A</c:v>
                </c:pt>
                <c:pt idx="9">
                  <c:v>0.19</c:v>
                </c:pt>
              </c:numCache>
            </c:numRef>
          </c:val>
          <c:extLst>
            <c:ext xmlns:c16="http://schemas.microsoft.com/office/drawing/2014/chart" uri="{C3380CC4-5D6E-409C-BE32-E72D297353CC}">
              <c16:uniqueId val="{00000000-F671-4FF1-AAB1-745B170D0F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71-4FF1-AAB1-745B170D0FA3}"/>
            </c:ext>
          </c:extLst>
        </c:ser>
        <c:ser>
          <c:idx val="2"/>
          <c:order val="2"/>
          <c:tx>
            <c:strRef>
              <c:f>データシート!$A$29</c:f>
              <c:strCache>
                <c:ptCount val="1"/>
                <c:pt idx="0">
                  <c:v>公設総合地方卸売市場事業特別会計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0.14000000000000001</c:v>
                </c:pt>
                <c:pt idx="2">
                  <c:v>#N/A</c:v>
                </c:pt>
                <c:pt idx="3">
                  <c:v>0.17</c:v>
                </c:pt>
                <c:pt idx="4">
                  <c:v>#N/A</c:v>
                </c:pt>
                <c:pt idx="5">
                  <c:v>0.15</c:v>
                </c:pt>
                <c:pt idx="6">
                  <c:v>#N/A</c:v>
                </c:pt>
                <c:pt idx="7">
                  <c:v>0.17</c:v>
                </c:pt>
                <c:pt idx="8">
                  <c:v>#N/A</c:v>
                </c:pt>
                <c:pt idx="9">
                  <c:v>0.13</c:v>
                </c:pt>
              </c:numCache>
            </c:numRef>
          </c:val>
          <c:extLst>
            <c:ext xmlns:c16="http://schemas.microsoft.com/office/drawing/2014/chart" uri="{C3380CC4-5D6E-409C-BE32-E72D297353CC}">
              <c16:uniqueId val="{00000002-F671-4FF1-AAB1-745B170D0FA3}"/>
            </c:ext>
          </c:extLst>
        </c:ser>
        <c:ser>
          <c:idx val="3"/>
          <c:order val="3"/>
          <c:tx>
            <c:strRef>
              <c:f>データシート!$A$30</c:f>
              <c:strCache>
                <c:ptCount val="1"/>
                <c:pt idx="0">
                  <c:v>柏都市計画事業北柏駅北口土地区画整理事業特別会計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0.14000000000000001</c:v>
                </c:pt>
                <c:pt idx="4">
                  <c:v>#N/A</c:v>
                </c:pt>
                <c:pt idx="5">
                  <c:v>0.16</c:v>
                </c:pt>
                <c:pt idx="6">
                  <c:v>#N/A</c:v>
                </c:pt>
                <c:pt idx="7">
                  <c:v>0.09</c:v>
                </c:pt>
                <c:pt idx="8">
                  <c:v>#N/A</c:v>
                </c:pt>
                <c:pt idx="9">
                  <c:v>0.15</c:v>
                </c:pt>
              </c:numCache>
            </c:numRef>
          </c:val>
          <c:extLst>
            <c:ext xmlns:c16="http://schemas.microsoft.com/office/drawing/2014/chart" uri="{C3380CC4-5D6E-409C-BE32-E72D297353CC}">
              <c16:uniqueId val="{00000003-F671-4FF1-AAB1-745B170D0FA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1.61</c:v>
                </c:pt>
                <c:pt idx="2">
                  <c:v>#N/A</c:v>
                </c:pt>
                <c:pt idx="3">
                  <c:v>0.3</c:v>
                </c:pt>
                <c:pt idx="4">
                  <c:v>#N/A</c:v>
                </c:pt>
                <c:pt idx="5">
                  <c:v>0.06</c:v>
                </c:pt>
                <c:pt idx="6">
                  <c:v>#N/A</c:v>
                </c:pt>
                <c:pt idx="7">
                  <c:v>0.26</c:v>
                </c:pt>
                <c:pt idx="8">
                  <c:v>#N/A</c:v>
                </c:pt>
                <c:pt idx="9">
                  <c:v>0.47</c:v>
                </c:pt>
              </c:numCache>
            </c:numRef>
          </c:val>
          <c:extLst>
            <c:ext xmlns:c16="http://schemas.microsoft.com/office/drawing/2014/chart" uri="{C3380CC4-5D6E-409C-BE32-E72D297353CC}">
              <c16:uniqueId val="{00000004-F671-4FF1-AAB1-745B170D0FA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0.39</c:v>
                </c:pt>
                <c:pt idx="2">
                  <c:v>#N/A</c:v>
                </c:pt>
                <c:pt idx="3">
                  <c:v>0.54</c:v>
                </c:pt>
                <c:pt idx="4">
                  <c:v>#N/A</c:v>
                </c:pt>
                <c:pt idx="5">
                  <c:v>0.92</c:v>
                </c:pt>
                <c:pt idx="6">
                  <c:v>#N/A</c:v>
                </c:pt>
                <c:pt idx="7">
                  <c:v>1.33</c:v>
                </c:pt>
                <c:pt idx="8">
                  <c:v>#N/A</c:v>
                </c:pt>
                <c:pt idx="9">
                  <c:v>0.64</c:v>
                </c:pt>
              </c:numCache>
            </c:numRef>
          </c:val>
          <c:extLst>
            <c:ext xmlns:c16="http://schemas.microsoft.com/office/drawing/2014/chart" uri="{C3380CC4-5D6E-409C-BE32-E72D297353CC}">
              <c16:uniqueId val="{00000005-F671-4FF1-AAB1-745B170D0FA3}"/>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2.97</c:v>
                </c:pt>
                <c:pt idx="2">
                  <c:v>#N/A</c:v>
                </c:pt>
                <c:pt idx="3">
                  <c:v>2.95</c:v>
                </c:pt>
                <c:pt idx="4">
                  <c:v>#N/A</c:v>
                </c:pt>
                <c:pt idx="5">
                  <c:v>2.94</c:v>
                </c:pt>
                <c:pt idx="6">
                  <c:v>#N/A</c:v>
                </c:pt>
                <c:pt idx="7">
                  <c:v>2.82</c:v>
                </c:pt>
                <c:pt idx="8">
                  <c:v>#N/A</c:v>
                </c:pt>
                <c:pt idx="9">
                  <c:v>2.67</c:v>
                </c:pt>
              </c:numCache>
            </c:numRef>
          </c:val>
          <c:extLst>
            <c:ext xmlns:c16="http://schemas.microsoft.com/office/drawing/2014/chart" uri="{C3380CC4-5D6E-409C-BE32-E72D297353CC}">
              <c16:uniqueId val="{00000006-F671-4FF1-AAB1-745B170D0FA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5.18</c:v>
                </c:pt>
                <c:pt idx="2">
                  <c:v>#N/A</c:v>
                </c:pt>
                <c:pt idx="3">
                  <c:v>5.65</c:v>
                </c:pt>
                <c:pt idx="4">
                  <c:v>#N/A</c:v>
                </c:pt>
                <c:pt idx="5">
                  <c:v>6.97</c:v>
                </c:pt>
                <c:pt idx="6">
                  <c:v>#N/A</c:v>
                </c:pt>
                <c:pt idx="7">
                  <c:v>6.2</c:v>
                </c:pt>
                <c:pt idx="8">
                  <c:v>#N/A</c:v>
                </c:pt>
                <c:pt idx="9">
                  <c:v>5.97</c:v>
                </c:pt>
              </c:numCache>
            </c:numRef>
          </c:val>
          <c:extLst>
            <c:ext xmlns:c16="http://schemas.microsoft.com/office/drawing/2014/chart" uri="{C3380CC4-5D6E-409C-BE32-E72D297353CC}">
              <c16:uniqueId val="{00000007-F671-4FF1-AAB1-745B170D0F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4.6900000000000004</c:v>
                </c:pt>
                <c:pt idx="2">
                  <c:v>#N/A</c:v>
                </c:pt>
                <c:pt idx="3">
                  <c:v>5.49</c:v>
                </c:pt>
                <c:pt idx="4">
                  <c:v>#N/A</c:v>
                </c:pt>
                <c:pt idx="5">
                  <c:v>4.8499999999999996</c:v>
                </c:pt>
                <c:pt idx="6">
                  <c:v>#N/A</c:v>
                </c:pt>
                <c:pt idx="7">
                  <c:v>6.07</c:v>
                </c:pt>
                <c:pt idx="8">
                  <c:v>#N/A</c:v>
                </c:pt>
                <c:pt idx="9">
                  <c:v>6.13</c:v>
                </c:pt>
              </c:numCache>
            </c:numRef>
          </c:val>
          <c:extLst>
            <c:ext xmlns:c16="http://schemas.microsoft.com/office/drawing/2014/chart" uri="{C3380CC4-5D6E-409C-BE32-E72D297353CC}">
              <c16:uniqueId val="{00000008-F671-4FF1-AAB1-745B170D0F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11.07</c:v>
                </c:pt>
                <c:pt idx="2">
                  <c:v>#N/A</c:v>
                </c:pt>
                <c:pt idx="3">
                  <c:v>11.3</c:v>
                </c:pt>
                <c:pt idx="4">
                  <c:v>#N/A</c:v>
                </c:pt>
                <c:pt idx="5">
                  <c:v>12.74</c:v>
                </c:pt>
                <c:pt idx="6">
                  <c:v>#N/A</c:v>
                </c:pt>
                <c:pt idx="7">
                  <c:v>13.31</c:v>
                </c:pt>
                <c:pt idx="8">
                  <c:v>#N/A</c:v>
                </c:pt>
                <c:pt idx="9">
                  <c:v>10.39</c:v>
                </c:pt>
              </c:numCache>
            </c:numRef>
          </c:val>
          <c:extLst>
            <c:ext xmlns:c16="http://schemas.microsoft.com/office/drawing/2014/chart" uri="{C3380CC4-5D6E-409C-BE32-E72D297353CC}">
              <c16:uniqueId val="{00000009-F671-4FF1-AAB1-745B170D0F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11486</c:v>
                </c:pt>
                <c:pt idx="5">
                  <c:v>11133</c:v>
                </c:pt>
                <c:pt idx="8">
                  <c:v>11049</c:v>
                </c:pt>
                <c:pt idx="11">
                  <c:v>10883</c:v>
                </c:pt>
                <c:pt idx="14">
                  <c:v>10182</c:v>
                </c:pt>
              </c:numCache>
            </c:numRef>
          </c:val>
          <c:extLst>
            <c:ext xmlns:c16="http://schemas.microsoft.com/office/drawing/2014/chart" uri="{C3380CC4-5D6E-409C-BE32-E72D297353CC}">
              <c16:uniqueId val="{00000000-77F6-44A0-8029-8024CCA418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F6-44A0-8029-8024CCA418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1173</c:v>
                </c:pt>
                <c:pt idx="3">
                  <c:v>1522</c:v>
                </c:pt>
                <c:pt idx="6">
                  <c:v>1024</c:v>
                </c:pt>
                <c:pt idx="9">
                  <c:v>2432</c:v>
                </c:pt>
                <c:pt idx="12">
                  <c:v>1385</c:v>
                </c:pt>
              </c:numCache>
            </c:numRef>
          </c:val>
          <c:extLst>
            <c:ext xmlns:c16="http://schemas.microsoft.com/office/drawing/2014/chart" uri="{C3380CC4-5D6E-409C-BE32-E72D297353CC}">
              <c16:uniqueId val="{00000002-77F6-44A0-8029-8024CCA418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91</c:v>
                </c:pt>
                <c:pt idx="6">
                  <c:v>79</c:v>
                </c:pt>
                <c:pt idx="9">
                  <c:v>90</c:v>
                </c:pt>
                <c:pt idx="12">
                  <c:v>94</c:v>
                </c:pt>
              </c:numCache>
            </c:numRef>
          </c:val>
          <c:extLst>
            <c:ext xmlns:c16="http://schemas.microsoft.com/office/drawing/2014/chart" uri="{C3380CC4-5D6E-409C-BE32-E72D297353CC}">
              <c16:uniqueId val="{00000003-77F6-44A0-8029-8024CCA418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1080</c:v>
                </c:pt>
                <c:pt idx="3">
                  <c:v>1005</c:v>
                </c:pt>
                <c:pt idx="6">
                  <c:v>813</c:v>
                </c:pt>
                <c:pt idx="9">
                  <c:v>1029</c:v>
                </c:pt>
                <c:pt idx="12">
                  <c:v>927</c:v>
                </c:pt>
              </c:numCache>
            </c:numRef>
          </c:val>
          <c:extLst>
            <c:ext xmlns:c16="http://schemas.microsoft.com/office/drawing/2014/chart" uri="{C3380CC4-5D6E-409C-BE32-E72D297353CC}">
              <c16:uniqueId val="{00000004-77F6-44A0-8029-8024CCA418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F6-44A0-8029-8024CCA418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F6-44A0-8029-8024CCA418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10916</c:v>
                </c:pt>
                <c:pt idx="3">
                  <c:v>10594</c:v>
                </c:pt>
                <c:pt idx="6">
                  <c:v>10001</c:v>
                </c:pt>
                <c:pt idx="9">
                  <c:v>9942</c:v>
                </c:pt>
                <c:pt idx="12">
                  <c:v>9414</c:v>
                </c:pt>
              </c:numCache>
            </c:numRef>
          </c:val>
          <c:extLst>
            <c:ext xmlns:c16="http://schemas.microsoft.com/office/drawing/2014/chart" uri="{C3380CC4-5D6E-409C-BE32-E72D297353CC}">
              <c16:uniqueId val="{00000007-77F6-44A0-8029-8024CCA418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1732</c:v>
                </c:pt>
                <c:pt idx="2">
                  <c:v>#N/A</c:v>
                </c:pt>
                <c:pt idx="3">
                  <c:v>#N/A</c:v>
                </c:pt>
                <c:pt idx="4">
                  <c:v>2079</c:v>
                </c:pt>
                <c:pt idx="5">
                  <c:v>#N/A</c:v>
                </c:pt>
                <c:pt idx="6">
                  <c:v>#N/A</c:v>
                </c:pt>
                <c:pt idx="7">
                  <c:v>868</c:v>
                </c:pt>
                <c:pt idx="8">
                  <c:v>#N/A</c:v>
                </c:pt>
                <c:pt idx="9">
                  <c:v>#N/A</c:v>
                </c:pt>
                <c:pt idx="10">
                  <c:v>2610</c:v>
                </c:pt>
                <c:pt idx="11">
                  <c:v>#N/A</c:v>
                </c:pt>
                <c:pt idx="12">
                  <c:v>#N/A</c:v>
                </c:pt>
                <c:pt idx="13">
                  <c:v>1638</c:v>
                </c:pt>
                <c:pt idx="14">
                  <c:v>#N/A</c:v>
                </c:pt>
              </c:numCache>
            </c:numRef>
          </c:val>
          <c:smooth val="0"/>
          <c:extLst>
            <c:ext xmlns:c16="http://schemas.microsoft.com/office/drawing/2014/chart" uri="{C3380CC4-5D6E-409C-BE32-E72D297353CC}">
              <c16:uniqueId val="{00000008-77F6-44A0-8029-8024CCA418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94949</c:v>
                </c:pt>
                <c:pt idx="5">
                  <c:v>93691</c:v>
                </c:pt>
                <c:pt idx="8">
                  <c:v>91842</c:v>
                </c:pt>
                <c:pt idx="11">
                  <c:v>90524</c:v>
                </c:pt>
                <c:pt idx="14">
                  <c:v>90861</c:v>
                </c:pt>
              </c:numCache>
            </c:numRef>
          </c:val>
          <c:extLst>
            <c:ext xmlns:c16="http://schemas.microsoft.com/office/drawing/2014/chart" uri="{C3380CC4-5D6E-409C-BE32-E72D297353CC}">
              <c16:uniqueId val="{00000000-1AB0-47B4-8E64-6B4BE66148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19407</c:v>
                </c:pt>
                <c:pt idx="5">
                  <c:v>20609</c:v>
                </c:pt>
                <c:pt idx="8">
                  <c:v>19263</c:v>
                </c:pt>
                <c:pt idx="11">
                  <c:v>18546</c:v>
                </c:pt>
                <c:pt idx="14">
                  <c:v>13120</c:v>
                </c:pt>
              </c:numCache>
            </c:numRef>
          </c:val>
          <c:extLst>
            <c:ext xmlns:c16="http://schemas.microsoft.com/office/drawing/2014/chart" uri="{C3380CC4-5D6E-409C-BE32-E72D297353CC}">
              <c16:uniqueId val="{00000001-1AB0-47B4-8E64-6B4BE66148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33739</c:v>
                </c:pt>
                <c:pt idx="5">
                  <c:v>39202</c:v>
                </c:pt>
                <c:pt idx="8">
                  <c:v>41585</c:v>
                </c:pt>
                <c:pt idx="11">
                  <c:v>40525</c:v>
                </c:pt>
                <c:pt idx="14">
                  <c:v>47270</c:v>
                </c:pt>
              </c:numCache>
            </c:numRef>
          </c:val>
          <c:extLst>
            <c:ext xmlns:c16="http://schemas.microsoft.com/office/drawing/2014/chart" uri="{C3380CC4-5D6E-409C-BE32-E72D297353CC}">
              <c16:uniqueId val="{00000002-1AB0-47B4-8E64-6B4BE66148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B0-47B4-8E64-6B4BE66148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B0-47B4-8E64-6B4BE66148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861</c:v>
                </c:pt>
                <c:pt idx="3">
                  <c:v>816</c:v>
                </c:pt>
                <c:pt idx="6">
                  <c:v>793</c:v>
                </c:pt>
                <c:pt idx="9">
                  <c:v>830</c:v>
                </c:pt>
                <c:pt idx="12">
                  <c:v>833</c:v>
                </c:pt>
              </c:numCache>
            </c:numRef>
          </c:val>
          <c:extLst>
            <c:ext xmlns:c16="http://schemas.microsoft.com/office/drawing/2014/chart" uri="{C3380CC4-5D6E-409C-BE32-E72D297353CC}">
              <c16:uniqueId val="{00000005-1AB0-47B4-8E64-6B4BE66148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17122</c:v>
                </c:pt>
                <c:pt idx="3">
                  <c:v>16100</c:v>
                </c:pt>
                <c:pt idx="6">
                  <c:v>16079</c:v>
                </c:pt>
                <c:pt idx="9">
                  <c:v>15631</c:v>
                </c:pt>
                <c:pt idx="12">
                  <c:v>15624</c:v>
                </c:pt>
              </c:numCache>
            </c:numRef>
          </c:val>
          <c:extLst>
            <c:ext xmlns:c16="http://schemas.microsoft.com/office/drawing/2014/chart" uri="{C3380CC4-5D6E-409C-BE32-E72D297353CC}">
              <c16:uniqueId val="{00000006-1AB0-47B4-8E64-6B4BE66148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873</c:v>
                </c:pt>
                <c:pt idx="3">
                  <c:v>782</c:v>
                </c:pt>
                <c:pt idx="6">
                  <c:v>756</c:v>
                </c:pt>
                <c:pt idx="9">
                  <c:v>765</c:v>
                </c:pt>
                <c:pt idx="12">
                  <c:v>1224</c:v>
                </c:pt>
              </c:numCache>
            </c:numRef>
          </c:val>
          <c:extLst>
            <c:ext xmlns:c16="http://schemas.microsoft.com/office/drawing/2014/chart" uri="{C3380CC4-5D6E-409C-BE32-E72D297353CC}">
              <c16:uniqueId val="{00000007-1AB0-47B4-8E64-6B4BE66148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9918</c:v>
                </c:pt>
                <c:pt idx="3">
                  <c:v>9039</c:v>
                </c:pt>
                <c:pt idx="6">
                  <c:v>8310</c:v>
                </c:pt>
                <c:pt idx="9">
                  <c:v>8132</c:v>
                </c:pt>
                <c:pt idx="12">
                  <c:v>7221</c:v>
                </c:pt>
              </c:numCache>
            </c:numRef>
          </c:val>
          <c:extLst>
            <c:ext xmlns:c16="http://schemas.microsoft.com/office/drawing/2014/chart" uri="{C3380CC4-5D6E-409C-BE32-E72D297353CC}">
              <c16:uniqueId val="{00000008-1AB0-47B4-8E64-6B4BE66148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16876</c:v>
                </c:pt>
                <c:pt idx="3">
                  <c:v>16512</c:v>
                </c:pt>
                <c:pt idx="6">
                  <c:v>13033</c:v>
                </c:pt>
                <c:pt idx="9">
                  <c:v>11902</c:v>
                </c:pt>
                <c:pt idx="12">
                  <c:v>7473</c:v>
                </c:pt>
              </c:numCache>
            </c:numRef>
          </c:val>
          <c:extLst>
            <c:ext xmlns:c16="http://schemas.microsoft.com/office/drawing/2014/chart" uri="{C3380CC4-5D6E-409C-BE32-E72D297353CC}">
              <c16:uniqueId val="{00000009-1AB0-47B4-8E64-6B4BE66148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92384</c:v>
                </c:pt>
                <c:pt idx="3">
                  <c:v>88561</c:v>
                </c:pt>
                <c:pt idx="6">
                  <c:v>89275</c:v>
                </c:pt>
                <c:pt idx="9">
                  <c:v>87840</c:v>
                </c:pt>
                <c:pt idx="12">
                  <c:v>86229</c:v>
                </c:pt>
              </c:numCache>
            </c:numRef>
          </c:val>
          <c:extLst>
            <c:ext xmlns:c16="http://schemas.microsoft.com/office/drawing/2014/chart" uri="{C3380CC4-5D6E-409C-BE32-E72D297353CC}">
              <c16:uniqueId val="{0000000A-1AB0-47B4-8E64-6B4BE66148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B0-47B4-8E64-6B4BE66148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12722</c:v>
                </c:pt>
                <c:pt idx="1">
                  <c:v>11726</c:v>
                </c:pt>
                <c:pt idx="2">
                  <c:v>14230</c:v>
                </c:pt>
              </c:numCache>
            </c:numRef>
          </c:val>
          <c:extLst>
            <c:ext xmlns:c16="http://schemas.microsoft.com/office/drawing/2014/chart" uri="{C3380CC4-5D6E-409C-BE32-E72D297353CC}">
              <c16:uniqueId val="{00000000-8FA6-4825-9F01-3E28918D10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FA6-4825-9F01-3E28918D10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22947</c:v>
                </c:pt>
                <c:pt idx="1">
                  <c:v>22860</c:v>
                </c:pt>
                <c:pt idx="2">
                  <c:v>23158</c:v>
                </c:pt>
              </c:numCache>
            </c:numRef>
          </c:val>
          <c:extLst>
            <c:ext xmlns:c16="http://schemas.microsoft.com/office/drawing/2014/chart" uri="{C3380CC4-5D6E-409C-BE32-E72D297353CC}">
              <c16:uniqueId val="{00000002-8FA6-4825-9F01-3E28918D10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平成１７年度以降，地方債の新規発行額を当該年度の元金償還額以内に抑制して</a:t>
          </a:r>
          <a:r>
            <a:rPr kumimoji="1" lang="ja-JP" altLang="en-US" sz="1100">
              <a:solidFill>
                <a:schemeClr val="dk1"/>
              </a:solidFill>
              <a:effectLst/>
              <a:latin typeface="+mn-lt"/>
              <a:ea typeface="+mn-ea"/>
              <a:cs typeface="+mn-cs"/>
            </a:rPr>
            <a:t>きたことにより</a:t>
          </a:r>
          <a:r>
            <a:rPr kumimoji="1" lang="ja-JP" altLang="ja-JP" sz="1100">
              <a:solidFill>
                <a:schemeClr val="dk1"/>
              </a:solidFill>
              <a:effectLst/>
              <a:latin typeface="+mn-lt"/>
              <a:ea typeface="+mn-ea"/>
              <a:cs typeface="+mn-cs"/>
            </a:rPr>
            <a:t>，債務残高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，実質公債費比率の分子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減少傾向にあ</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a:solidFill>
                <a:schemeClr val="dk1"/>
              </a:solidFill>
              <a:effectLst/>
              <a:latin typeface="+mn-lt"/>
              <a:ea typeface="+mn-ea"/>
              <a:cs typeface="+mn-cs"/>
            </a:rPr>
            <a:t>　令和３年度は，土</a:t>
          </a:r>
          <a:r>
            <a:rPr lang="ja-JP" altLang="ja-JP" sz="1100">
              <a:solidFill>
                <a:schemeClr val="dk1"/>
              </a:solidFill>
              <a:effectLst/>
              <a:latin typeface="+mn-lt"/>
              <a:ea typeface="+mn-ea"/>
              <a:cs typeface="+mn-cs"/>
            </a:rPr>
            <a:t>地開発公社からの用地買戻しが令和２年度で完了したことで，</a:t>
          </a:r>
          <a:r>
            <a:rPr lang="ja-JP" altLang="ja-JP" sz="1100" u="none">
              <a:solidFill>
                <a:schemeClr val="dk1"/>
              </a:solidFill>
              <a:effectLst/>
              <a:latin typeface="+mn-lt"/>
              <a:ea typeface="+mn-ea"/>
              <a:cs typeface="+mn-cs"/>
            </a:rPr>
            <a:t>前年度に比べ「公債費に準ずる債務負担行為に係る支出」が減少</a:t>
          </a:r>
          <a:r>
            <a:rPr lang="ja-JP" altLang="ja-JP" sz="1100">
              <a:solidFill>
                <a:schemeClr val="dk1"/>
              </a:solidFill>
              <a:effectLst/>
              <a:latin typeface="+mn-lt"/>
              <a:ea typeface="+mn-ea"/>
              <a:cs typeface="+mn-cs"/>
            </a:rPr>
            <a:t>したこと</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，算出上分母にあたる</a:t>
          </a:r>
          <a:r>
            <a:rPr lang="ja-JP" altLang="ja-JP" sz="1100" u="none">
              <a:solidFill>
                <a:schemeClr val="dk1"/>
              </a:solidFill>
              <a:effectLst/>
              <a:latin typeface="+mn-lt"/>
              <a:ea typeface="+mn-ea"/>
              <a:cs typeface="+mn-cs"/>
            </a:rPr>
            <a:t>市の標準財政規模が，交付税の追加交付によって増額</a:t>
          </a:r>
          <a:r>
            <a:rPr lang="ja-JP" altLang="en-US" sz="1100" u="none">
              <a:solidFill>
                <a:schemeClr val="dk1"/>
              </a:solidFill>
              <a:effectLst/>
              <a:latin typeface="+mn-lt"/>
              <a:ea typeface="+mn-ea"/>
              <a:cs typeface="+mn-cs"/>
            </a:rPr>
            <a:t>したことから，</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した。</a:t>
          </a:r>
          <a:endParaRPr lang="ja-JP" altLang="ja-JP" sz="1400">
            <a:effectLst/>
          </a:endParaRPr>
        </a:p>
        <a:p>
          <a:pPr rtl="0" eaLnBrk="1" fontAlgn="auto" latinLnBrk="0" hangingPunct="1"/>
          <a:endParaRPr lang="ja-JP" altLang="ja-JP" sz="1400" u="none">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平成１７年度以降，地方債の新規発行額を当該年度の元金償還額以内に抑制していたため，地方債現在高は減少している。また，債務負担行為に基づく支出予定額が大きく減少したことや，</a:t>
          </a:r>
          <a:r>
            <a:rPr lang="ja-JP" altLang="ja-JP" sz="1100" b="0" i="0" baseline="0">
              <a:solidFill>
                <a:schemeClr val="dk1"/>
              </a:solidFill>
              <a:effectLst/>
              <a:latin typeface="+mn-lt"/>
              <a:ea typeface="+mn-ea"/>
              <a:cs typeface="+mn-cs"/>
            </a:rPr>
            <a:t>職員の新陳代謝の影響等で退職手当負担見込額が減少したことなどから，</a:t>
          </a:r>
          <a:r>
            <a:rPr kumimoji="1" lang="ja-JP" altLang="ja-JP" sz="1100">
              <a:solidFill>
                <a:schemeClr val="dk1"/>
              </a:solidFill>
              <a:effectLst/>
              <a:latin typeface="+mn-lt"/>
              <a:ea typeface="+mn-ea"/>
              <a:cs typeface="+mn-cs"/>
            </a:rPr>
            <a:t>将来負担額は減少している。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分子から控除される充当可能財源等について，令和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交付税の追加交付</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一般財源総額が確保できた</a:t>
          </a:r>
          <a:r>
            <a:rPr lang="ja-JP" altLang="ja-JP" sz="1100">
              <a:solidFill>
                <a:schemeClr val="dk1"/>
              </a:solidFill>
              <a:effectLst/>
              <a:latin typeface="+mn-lt"/>
              <a:ea typeface="+mn-ea"/>
              <a:cs typeface="+mn-cs"/>
            </a:rPr>
            <a:t>ため</a:t>
          </a:r>
          <a:r>
            <a:rPr lang="ja-JP" altLang="en-US" sz="1100">
              <a:solidFill>
                <a:schemeClr val="dk1"/>
              </a:solidFill>
              <a:effectLst/>
              <a:latin typeface="+mn-lt"/>
              <a:ea typeface="+mn-ea"/>
              <a:cs typeface="+mn-cs"/>
            </a:rPr>
            <a:t>，財政調整基金の取崩を見送ったこと等により，</a:t>
          </a:r>
          <a:r>
            <a:rPr kumimoji="1" lang="ja-JP" altLang="ja-JP" sz="1100">
              <a:solidFill>
                <a:schemeClr val="dk1"/>
              </a:solidFill>
              <a:effectLst/>
              <a:latin typeface="+mn-lt"/>
              <a:ea typeface="+mn-ea"/>
              <a:cs typeface="+mn-cs"/>
            </a:rPr>
            <a:t>充当可能基金が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結果として，充当可能財源等が将来負担額を上回り，将来負担比率の分子は負数となった。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令和２年度は，</a:t>
          </a:r>
          <a:r>
            <a:rPr lang="ja-JP" altLang="ja-JP" sz="1100">
              <a:solidFill>
                <a:schemeClr val="dk1"/>
              </a:solidFill>
              <a:effectLst/>
              <a:latin typeface="+mn-lt"/>
              <a:ea typeface="+mn-ea"/>
              <a:cs typeface="+mn-cs"/>
            </a:rPr>
            <a:t>感染症対策に重点的に取り組んだこと等により，３０億円の取崩を行ったため，</a:t>
          </a:r>
          <a:r>
            <a:rPr kumimoji="1" lang="ja-JP" altLang="ja-JP" sz="1100">
              <a:solidFill>
                <a:schemeClr val="dk1"/>
              </a:solidFill>
              <a:effectLst/>
              <a:latin typeface="+mn-lt"/>
              <a:ea typeface="+mn-ea"/>
              <a:cs typeface="+mn-cs"/>
            </a:rPr>
            <a:t>基金残高全体では約１１億円の減少となった</a:t>
          </a:r>
          <a:r>
            <a:rPr kumimoji="1" lang="ja-JP" altLang="en-US" sz="1100">
              <a:solidFill>
                <a:schemeClr val="dk1"/>
              </a:solidFill>
              <a:effectLst/>
              <a:latin typeface="+mn-lt"/>
              <a:ea typeface="+mn-ea"/>
              <a:cs typeface="+mn-cs"/>
            </a:rPr>
            <a:t>。令和３年度は</a:t>
          </a:r>
          <a:r>
            <a:rPr lang="ja-JP" altLang="ja-JP" sz="1100">
              <a:solidFill>
                <a:schemeClr val="dk1"/>
              </a:solidFill>
              <a:effectLst/>
              <a:latin typeface="+mn-lt"/>
              <a:ea typeface="+mn-ea"/>
              <a:cs typeface="+mn-cs"/>
            </a:rPr>
            <a:t>交付税の追加交付等により</a:t>
          </a:r>
          <a:r>
            <a:rPr lang="ja-JP" altLang="en-US" sz="1100">
              <a:solidFill>
                <a:schemeClr val="dk1"/>
              </a:solidFill>
              <a:effectLst/>
              <a:latin typeface="+mn-lt"/>
              <a:ea typeface="+mn-ea"/>
              <a:cs typeface="+mn-cs"/>
            </a:rPr>
            <a:t>，一般財源総額を確保できたことで</a:t>
          </a:r>
          <a:r>
            <a:rPr kumimoji="1" lang="ja-JP" altLang="ja-JP" sz="1100">
              <a:solidFill>
                <a:schemeClr val="dk1"/>
              </a:solidFill>
              <a:effectLst/>
              <a:latin typeface="+mn-lt"/>
              <a:ea typeface="+mn-ea"/>
              <a:cs typeface="+mn-cs"/>
            </a:rPr>
            <a:t>基金</a:t>
          </a:r>
          <a:r>
            <a:rPr lang="ja-JP" altLang="ja-JP" sz="1100">
              <a:solidFill>
                <a:schemeClr val="dk1"/>
              </a:solidFill>
              <a:effectLst/>
              <a:latin typeface="+mn-lt"/>
              <a:ea typeface="+mn-ea"/>
              <a:cs typeface="+mn-cs"/>
            </a:rPr>
            <a:t>の取崩を見送ったため</a:t>
          </a:r>
          <a:r>
            <a:rPr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基金残高全体では約</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公共施設の老朽化対策が本格化する中で，新型コロナウイルス感染症</a:t>
          </a:r>
          <a:r>
            <a:rPr kumimoji="1"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物価上昇等の</a:t>
          </a:r>
          <a:r>
            <a:rPr lang="ja-JP" altLang="en-US" sz="1100">
              <a:solidFill>
                <a:schemeClr val="dk1"/>
              </a:solidFill>
              <a:effectLst/>
              <a:latin typeface="+mn-lt"/>
              <a:ea typeface="+mn-ea"/>
              <a:cs typeface="+mn-cs"/>
            </a:rPr>
            <a:t>影響による，</a:t>
          </a:r>
          <a:r>
            <a:rPr lang="ja-JP" altLang="ja-JP" sz="1100">
              <a:solidFill>
                <a:schemeClr val="dk1"/>
              </a:solidFill>
              <a:effectLst/>
              <a:latin typeface="+mn-lt"/>
              <a:ea typeface="+mn-ea"/>
              <a:cs typeface="+mn-cs"/>
            </a:rPr>
            <a:t>喫緊の財政需要</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市税収入への影響</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懸念</a:t>
          </a:r>
          <a:r>
            <a:rPr lang="ja-JP" altLang="en-US" sz="1100">
              <a:solidFill>
                <a:schemeClr val="dk1"/>
              </a:solidFill>
              <a:effectLst/>
              <a:latin typeface="+mn-lt"/>
              <a:ea typeface="+mn-ea"/>
              <a:cs typeface="+mn-cs"/>
            </a:rPr>
            <a:t>しながら，</a:t>
          </a:r>
          <a:r>
            <a:rPr lang="ja-JP" altLang="ja-JP" sz="1100">
              <a:solidFill>
                <a:schemeClr val="dk1"/>
              </a:solidFill>
              <a:effectLst/>
              <a:latin typeface="+mn-lt"/>
              <a:ea typeface="+mn-ea"/>
              <a:cs typeface="+mn-cs"/>
            </a:rPr>
            <a:t>今後の各施設の個別施設計画を策定する上で，改めて必要となる財源を整理していく。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・公共施設整備基金：公共施設の整備及び保全に要する経費の財源に充当</a:t>
          </a:r>
          <a:endParaRPr lang="ja-JP" altLang="ja-JP" sz="1400">
            <a:effectLst/>
          </a:endParaRPr>
        </a:p>
        <a:p>
          <a:r>
            <a:rPr kumimoji="1" lang="ja-JP" altLang="ja-JP" sz="1100">
              <a:solidFill>
                <a:schemeClr val="dk1"/>
              </a:solidFill>
              <a:effectLst/>
              <a:latin typeface="+mn-lt"/>
              <a:ea typeface="+mn-ea"/>
              <a:cs typeface="+mn-cs"/>
            </a:rPr>
            <a:t>・都市整備基金：良好な都市環境の整備図り，均衡と発展性のある機能的なまちづくりを推進</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新型コロナウイルス感染症対策利子補給基金</a:t>
          </a:r>
          <a:r>
            <a:rPr kumimoji="1" lang="ja-JP" altLang="ja-JP" sz="1100">
              <a:solidFill>
                <a:schemeClr val="dk1"/>
              </a:solidFill>
              <a:effectLst/>
              <a:latin typeface="+mn-lt"/>
              <a:ea typeface="+mn-ea"/>
              <a:cs typeface="+mn-cs"/>
            </a:rPr>
            <a:t>：新型コロナウイルス</a:t>
          </a:r>
          <a:r>
            <a:rPr kumimoji="1" lang="ja-JP" altLang="en-US" sz="1100">
              <a:solidFill>
                <a:schemeClr val="dk1"/>
              </a:solidFill>
              <a:effectLst/>
              <a:latin typeface="+mn-lt"/>
              <a:ea typeface="+mn-ea"/>
              <a:cs typeface="+mn-cs"/>
            </a:rPr>
            <a:t>の影響で経営状況が悪化した中小企業者に対し交付する利子補給金の財源に充当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・都市整備基金：区画整理事業等のため，約</a:t>
          </a:r>
          <a:r>
            <a:rPr kumimoji="1" lang="ja-JP" altLang="en-US" sz="1100">
              <a:solidFill>
                <a:schemeClr val="dk1"/>
              </a:solidFill>
              <a:effectLst/>
              <a:latin typeface="+mn-lt"/>
              <a:ea typeface="+mn-ea"/>
              <a:cs typeface="+mn-cs"/>
            </a:rPr>
            <a:t>１，５７１</a:t>
          </a:r>
          <a:r>
            <a:rPr kumimoji="1" lang="ja-JP" altLang="ja-JP" sz="1100">
              <a:solidFill>
                <a:schemeClr val="dk1"/>
              </a:solidFill>
              <a:effectLst/>
              <a:latin typeface="+mn-lt"/>
              <a:ea typeface="+mn-ea"/>
              <a:cs typeface="+mn-cs"/>
            </a:rPr>
            <a:t>万円を取り崩し，約</a:t>
          </a:r>
          <a:r>
            <a:rPr kumimoji="1" lang="ja-JP" altLang="en-US" sz="1100">
              <a:solidFill>
                <a:schemeClr val="dk1"/>
              </a:solidFill>
              <a:effectLst/>
              <a:latin typeface="+mn-lt"/>
              <a:ea typeface="+mn-ea"/>
              <a:cs typeface="+mn-cs"/>
            </a:rPr>
            <a:t>５，９４６</a:t>
          </a:r>
          <a:r>
            <a:rPr kumimoji="1" lang="ja-JP" altLang="ja-JP" sz="1100">
              <a:solidFill>
                <a:schemeClr val="dk1"/>
              </a:solidFill>
              <a:effectLst/>
              <a:latin typeface="+mn-lt"/>
              <a:ea typeface="+mn-ea"/>
              <a:cs typeface="+mn-cs"/>
            </a:rPr>
            <a:t>万円を積み立てたことにより，全体で約</a:t>
          </a:r>
          <a:r>
            <a:rPr kumimoji="1" lang="ja-JP" altLang="en-US" sz="1100">
              <a:solidFill>
                <a:schemeClr val="dk1"/>
              </a:solidFill>
              <a:effectLst/>
              <a:latin typeface="+mn-lt"/>
              <a:ea typeface="+mn-ea"/>
              <a:cs typeface="+mn-cs"/>
            </a:rPr>
            <a:t>４，３７５</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増加</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・新型コロナウイルス感染症対策利子補給基金：令和３年度に創設され２億円を積立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・新型コロナウイルス感染症対策利子補給基金：</a:t>
          </a:r>
          <a:r>
            <a:rPr kumimoji="1" lang="ja-JP" altLang="en-US" sz="1100">
              <a:solidFill>
                <a:schemeClr val="dk1"/>
              </a:solidFill>
              <a:effectLst/>
              <a:latin typeface="+mn-lt"/>
              <a:ea typeface="+mn-ea"/>
              <a:cs typeface="+mn-cs"/>
            </a:rPr>
            <a:t>令和３年度に積み立てた２億円について，令和８年度末までの５年間で全額を</a:t>
          </a:r>
          <a:r>
            <a:rPr kumimoji="1" lang="ja-JP" altLang="ja-JP" sz="1100">
              <a:solidFill>
                <a:schemeClr val="dk1"/>
              </a:solidFill>
              <a:effectLst/>
              <a:latin typeface="+mn-lt"/>
              <a:ea typeface="+mn-ea"/>
              <a:cs typeface="+mn-cs"/>
            </a:rPr>
            <a:t>財源</a:t>
          </a:r>
          <a:r>
            <a:rPr kumimoji="1" lang="ja-JP" altLang="en-US" sz="1100">
              <a:solidFill>
                <a:schemeClr val="dk1"/>
              </a:solidFill>
              <a:effectLst/>
              <a:latin typeface="+mn-lt"/>
              <a:ea typeface="+mn-ea"/>
              <a:cs typeface="+mn-cs"/>
            </a:rPr>
            <a:t>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年度実質収支の１／２以上となる２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億円を積み立</a:t>
          </a:r>
          <a:r>
            <a:rPr kumimoji="1" lang="ja-JP" altLang="en-US" sz="1100">
              <a:solidFill>
                <a:schemeClr val="dk1"/>
              </a:solidFill>
              <a:effectLst/>
              <a:latin typeface="+mn-lt"/>
              <a:ea typeface="+mn-ea"/>
              <a:cs typeface="+mn-cs"/>
            </a:rPr>
            <a:t>てた</a:t>
          </a:r>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，令和３年度においては</a:t>
          </a:r>
          <a:r>
            <a:rPr lang="ja-JP" altLang="ja-JP" sz="1100">
              <a:solidFill>
                <a:schemeClr val="dk1"/>
              </a:solidFill>
              <a:effectLst/>
              <a:latin typeface="+mn-lt"/>
              <a:ea typeface="+mn-ea"/>
              <a:cs typeface="+mn-cs"/>
            </a:rPr>
            <a:t>取崩</a:t>
          </a:r>
          <a:r>
            <a:rPr lang="ja-JP" altLang="en-US" sz="1100">
              <a:solidFill>
                <a:schemeClr val="dk1"/>
              </a:solidFill>
              <a:effectLst/>
              <a:latin typeface="+mn-lt"/>
              <a:ea typeface="+mn-ea"/>
              <a:cs typeface="+mn-cs"/>
            </a:rPr>
            <a:t>を見送った</a:t>
          </a:r>
          <a:r>
            <a:rPr lang="ja-JP" altLang="ja-JP"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全体で約</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財政調整基金の残高は，標準財政規模の１０％以上を目安としており，今後について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，現在の残高程度の規模を維持するよう努める。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431,267
421,569
114.74
161,481,120
153,273,328
5,492,072
85,564,006
86,226,163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基準財政収入額において</a:t>
          </a:r>
          <a:r>
            <a:rPr lang="ja-JP" altLang="ja-JP" sz="1100">
              <a:solidFill>
                <a:schemeClr val="dk1"/>
              </a:solidFill>
              <a:effectLst/>
              <a:latin typeface="+mn-lt"/>
              <a:ea typeface="+mn-ea"/>
              <a:cs typeface="+mn-cs"/>
            </a:rPr>
            <a:t>市民税所得割</a:t>
          </a:r>
          <a:r>
            <a:rPr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臨時経済対策費や臨時財政対策債償還基金が再算定により追加されたことで，</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が増加したことから，類似団体と同様に</a:t>
          </a:r>
          <a:r>
            <a:rPr kumimoji="1" lang="ja-JP" altLang="ja-JP" sz="1100">
              <a:solidFill>
                <a:schemeClr val="dk1"/>
              </a:solidFill>
              <a:effectLst/>
              <a:latin typeface="+mn-lt"/>
              <a:ea typeface="+mn-ea"/>
              <a:cs typeface="+mn-cs"/>
            </a:rPr>
            <a:t>指数は前年度から</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指数は類似団体平均を上回っているが，近年はほぼ横ばいになっているため，歳入の確保及び歳出の適正化の取組を進め，財政基盤の強化を図る。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58057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815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40822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40822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社会保障関係経費</a:t>
          </a:r>
          <a:r>
            <a:rPr kumimoji="1" lang="ja-JP" altLang="ja-JP" sz="1100">
              <a:solidFill>
                <a:schemeClr val="dk1"/>
              </a:solidFill>
              <a:effectLst/>
              <a:latin typeface="+mn-lt"/>
              <a:ea typeface="+mn-ea"/>
              <a:cs typeface="+mn-cs"/>
            </a:rPr>
            <a:t>が増加し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地方交付税の追加交付</a:t>
          </a:r>
          <a:r>
            <a:rPr kumimoji="1" lang="ja-JP" altLang="en-US" sz="1100">
              <a:solidFill>
                <a:schemeClr val="dk1"/>
              </a:solidFill>
              <a:effectLst/>
              <a:latin typeface="+mn-lt"/>
              <a:ea typeface="+mn-ea"/>
              <a:cs typeface="+mn-cs"/>
            </a:rPr>
            <a:t>による歳入</a:t>
          </a:r>
          <a:r>
            <a:rPr kumimoji="1" lang="ja-JP" altLang="ja-JP" sz="1100">
              <a:solidFill>
                <a:schemeClr val="dk1"/>
              </a:solidFill>
              <a:effectLst/>
              <a:latin typeface="+mn-lt"/>
              <a:ea typeface="+mn-ea"/>
              <a:cs typeface="+mn-cs"/>
            </a:rPr>
            <a:t>の増加がそれを上回ったことから，対前年度比</a:t>
          </a:r>
          <a:r>
            <a:rPr kumimoji="1" lang="ja-JP" altLang="en-US" sz="1100">
              <a:solidFill>
                <a:schemeClr val="dk1"/>
              </a:solidFill>
              <a:effectLst/>
              <a:latin typeface="+mn-lt"/>
              <a:ea typeface="+mn-ea"/>
              <a:cs typeface="+mn-cs"/>
            </a:rPr>
            <a:t>３．７</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　</a:t>
          </a:r>
          <a:r>
            <a:rPr lang="ja-JP" altLang="ja-JP" sz="1100" u="none">
              <a:solidFill>
                <a:schemeClr val="dk1"/>
              </a:solidFill>
              <a:effectLst/>
              <a:latin typeface="+mn-lt"/>
              <a:ea typeface="+mn-ea"/>
              <a:cs typeface="+mn-cs"/>
            </a:rPr>
            <a:t>今後，歳出においては少子高齢化の進展に伴い増加が見込まれる一方で，歳入の根幹である市税については，先行き不透明な社会経済情勢の中にあって大幅な伸びは見込めないこと</a:t>
          </a:r>
          <a:r>
            <a:rPr lang="ja-JP" altLang="ja-JP" sz="1100">
              <a:solidFill>
                <a:schemeClr val="dk1"/>
              </a:solidFill>
              <a:effectLst/>
              <a:latin typeface="+mn-lt"/>
              <a:ea typeface="+mn-ea"/>
              <a:cs typeface="+mn-cs"/>
            </a:rPr>
            <a:t>から，引き続き，限られた財源の効果的な活用に努めたい</a:t>
          </a:r>
          <a:r>
            <a:rPr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63</xdr:row>
      <xdr:rowOff>66040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69787"/>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90170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6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90170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5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57996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2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市職員の退職手当の減少等により</a:t>
          </a:r>
          <a:r>
            <a:rPr kumimoji="1" lang="ja-JP" altLang="ja-JP" sz="1100">
              <a:solidFill>
                <a:schemeClr val="dk1"/>
              </a:solidFill>
              <a:effectLst/>
              <a:latin typeface="+mn-lt"/>
              <a:ea typeface="+mn-ea"/>
              <a:cs typeface="+mn-cs"/>
            </a:rPr>
            <a:t>人件費が</a:t>
          </a:r>
          <a:r>
            <a:rPr kumimoji="1" lang="ja-JP" altLang="en-US" sz="1100">
              <a:solidFill>
                <a:schemeClr val="dk1"/>
              </a:solidFill>
              <a:effectLst/>
              <a:latin typeface="+mn-lt"/>
              <a:ea typeface="+mn-ea"/>
              <a:cs typeface="+mn-cs"/>
            </a:rPr>
            <a:t>減少したが，新型コロナウイルスワクチン予防接種や，療養者の健康観察等により物件費の増加が</a:t>
          </a:r>
          <a:r>
            <a:rPr kumimoji="1" lang="ja-JP" altLang="ja-JP" sz="1100">
              <a:solidFill>
                <a:schemeClr val="dk1"/>
              </a:solidFill>
              <a:effectLst/>
              <a:latin typeface="+mn-lt"/>
              <a:ea typeface="+mn-ea"/>
              <a:cs typeface="+mn-cs"/>
            </a:rPr>
            <a:t>それを上回ったことから，結果として人口１人当たりの決算額は増加した。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令和３年度の増加要因は</a:t>
          </a:r>
          <a:r>
            <a:rPr kumimoji="1" lang="ja-JP" altLang="ja-JP" sz="1100">
              <a:solidFill>
                <a:schemeClr val="dk1"/>
              </a:solidFill>
              <a:effectLst/>
              <a:latin typeface="+mn-lt"/>
              <a:ea typeface="+mn-ea"/>
              <a:cs typeface="+mn-cs"/>
            </a:rPr>
            <a:t>新型コロナウイルス</a:t>
          </a:r>
          <a:r>
            <a:rPr kumimoji="1" lang="ja-JP" altLang="en-US" sz="1100">
              <a:solidFill>
                <a:schemeClr val="dk1"/>
              </a:solidFill>
              <a:effectLst/>
              <a:latin typeface="+mn-lt"/>
              <a:ea typeface="+mn-ea"/>
              <a:cs typeface="+mn-cs"/>
            </a:rPr>
            <a:t>対策による臨時的なものであるが，</a:t>
          </a:r>
          <a:r>
            <a:rPr kumimoji="1" lang="ja-JP" altLang="ja-JP" sz="1100">
              <a:solidFill>
                <a:schemeClr val="dk1"/>
              </a:solidFill>
              <a:effectLst/>
              <a:latin typeface="+mn-lt"/>
              <a:ea typeface="+mn-ea"/>
              <a:cs typeface="+mn-cs"/>
            </a:rPr>
            <a:t>人口１人当たりの決算額は，平成３０年度以降逓増の傾向にあり，今後も物件費の増加等が見込まれるため，引き続き経常経費の削減に努めるとともに，職員数や給与水準の適正化により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145287</xdr:rowOff>
    </xdr:from>
    <xdr:to>
      <xdr:col>23</xdr:col>
      <xdr:colOff>133350</xdr:colOff>
      <xdr:row>82</xdr:row>
      <xdr:rowOff>149282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32737"/>
          <a:ext cx="838200" cy="17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163712</xdr:rowOff>
    </xdr:from>
    <xdr:to>
      <xdr:col>19</xdr:col>
      <xdr:colOff>133350</xdr:colOff>
      <xdr:row>81</xdr:row>
      <xdr:rowOff>145287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79712"/>
          <a:ext cx="889000" cy="15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104573</xdr:rowOff>
    </xdr:from>
    <xdr:to>
      <xdr:col>15</xdr:col>
      <xdr:colOff>82550</xdr:colOff>
      <xdr:row>80</xdr:row>
      <xdr:rowOff>163712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20573"/>
          <a:ext cx="8890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57821</xdr:rowOff>
    </xdr:from>
    <xdr:to>
      <xdr:col>11</xdr:col>
      <xdr:colOff>31750</xdr:colOff>
      <xdr:row>80</xdr:row>
      <xdr:rowOff>104573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73821"/>
          <a:ext cx="889000" cy="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98482</xdr:rowOff>
    </xdr:from>
    <xdr:to>
      <xdr:col>23</xdr:col>
      <xdr:colOff>184150</xdr:colOff>
      <xdr:row>83</xdr:row>
      <xdr:rowOff>28632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115009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94487</xdr:rowOff>
    </xdr:from>
    <xdr:to>
      <xdr:col>19</xdr:col>
      <xdr:colOff>184150</xdr:colOff>
      <xdr:row>82</xdr:row>
      <xdr:rowOff>24637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8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34814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5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112912</xdr:rowOff>
    </xdr:from>
    <xdr:to>
      <xdr:col>15</xdr:col>
      <xdr:colOff>133350</xdr:colOff>
      <xdr:row>81</xdr:row>
      <xdr:rowOff>43062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53239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9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53773</xdr:rowOff>
    </xdr:from>
    <xdr:to>
      <xdr:col>11</xdr:col>
      <xdr:colOff>82550</xdr:colOff>
      <xdr:row>80</xdr:row>
      <xdr:rowOff>155373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165550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3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7021</xdr:rowOff>
    </xdr:from>
    <xdr:to>
      <xdr:col>7</xdr:col>
      <xdr:colOff>31750</xdr:colOff>
      <xdr:row>80</xdr:row>
      <xdr:rowOff>108621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118798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9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現行の給料表は</a:t>
          </a:r>
          <a:r>
            <a:rPr kumimoji="1" lang="ja-JP" altLang="ja-JP" sz="1100" b="0" i="0" baseline="0">
              <a:solidFill>
                <a:schemeClr val="dk1"/>
              </a:solidFill>
              <a:effectLst/>
              <a:latin typeface="+mn-lt"/>
              <a:ea typeface="+mn-ea"/>
              <a:cs typeface="+mn-cs"/>
            </a:rPr>
            <a:t>一部の級において，高位号給における給料月が国の給料表よりも高く</a:t>
          </a:r>
          <a:r>
            <a:rPr kumimoji="1" lang="ja-JP" altLang="ja-JP" sz="1100">
              <a:solidFill>
                <a:schemeClr val="dk1"/>
              </a:solidFill>
              <a:effectLst/>
              <a:latin typeface="+mn-lt"/>
              <a:ea typeface="+mn-ea"/>
              <a:cs typeface="+mn-cs"/>
            </a:rPr>
            <a:t>なっている</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また，高位号給である職員の定年等による退職や低位号給である職員の採用により新陳代謝が進んでいるものの，</a:t>
          </a:r>
          <a:r>
            <a:rPr kumimoji="1" lang="ja-JP" altLang="ja-JP" sz="1100">
              <a:solidFill>
                <a:schemeClr val="dk1"/>
              </a:solidFill>
              <a:effectLst/>
              <a:latin typeface="+mn-lt"/>
              <a:ea typeface="+mn-ea"/>
              <a:cs typeface="+mn-cs"/>
            </a:rPr>
            <a:t>依然として高位号給の職員が多いことから，１００を超過する数値で推移している。</a:t>
          </a:r>
          <a:endParaRPr lang="ja-JP" altLang="ja-JP" sz="1400">
            <a:effectLst/>
          </a:endParaRPr>
        </a:p>
        <a:p>
          <a:r>
            <a:rPr kumimoji="1" lang="ja-JP" altLang="ja-JP" sz="1100">
              <a:solidFill>
                <a:schemeClr val="dk1"/>
              </a:solidFill>
              <a:effectLst/>
              <a:latin typeface="+mn-lt"/>
              <a:ea typeface="+mn-ea"/>
              <a:cs typeface="+mn-cs"/>
            </a:rPr>
            <a:t>　給与改定においては，人事院勧告に準拠した見直しを原則として，給与水準の適正化を図っていく。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88</xdr:row>
      <xdr:rowOff>155121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2427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88</xdr:row>
      <xdr:rowOff>155121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737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86179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1393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51707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13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8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子育て支援や教育に係る施策の拡充や，福祉分野での業務量増加に対応するため，ここ数年，職員総数は増加傾向にある。一方で，技能労務職の退職者不補充や，業務・組織の見直し・縮小などにも継続して取り組んでおり，市の人口が増加していることもあって，人口</a:t>
          </a:r>
          <a:r>
            <a:rPr kumimoji="1" lang="en-US" altLang="ja-JP" sz="1000" baseline="0">
              <a:solidFill>
                <a:schemeClr val="dk1"/>
              </a:solidFill>
              <a:effectLst/>
              <a:latin typeface="+mn-lt"/>
              <a:ea typeface="+mn-ea"/>
              <a:cs typeface="+mn-cs"/>
            </a:rPr>
            <a:t>1,000</a:t>
          </a:r>
          <a:r>
            <a:rPr kumimoji="1" lang="ja-JP" altLang="ja-JP" sz="1000" baseline="0">
              <a:solidFill>
                <a:schemeClr val="dk1"/>
              </a:solidFill>
              <a:effectLst/>
              <a:latin typeface="+mn-lt"/>
              <a:ea typeface="+mn-ea"/>
              <a:cs typeface="+mn-cs"/>
            </a:rPr>
            <a:t>人当たりの職員数については概ね横ばいとなった。</a:t>
          </a:r>
          <a:endParaRPr kumimoji="1" lang="en-US" altLang="ja-JP" sz="1000" baseline="0">
            <a:solidFill>
              <a:schemeClr val="dk1"/>
            </a:solidFill>
            <a:effectLst/>
            <a:latin typeface="+mn-lt"/>
            <a:ea typeface="+mn-ea"/>
            <a:cs typeface="+mn-cs"/>
          </a:endParaRPr>
        </a:p>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今後も行政需要の増加が見込まれるところであるが，業務の委託化や，業務プロセスの見直し・改善とＩＣＴの活用等を進めていくことで，人口</a:t>
          </a:r>
          <a:r>
            <a:rPr kumimoji="1" lang="en-US" altLang="ja-JP" sz="1000" baseline="0">
              <a:solidFill>
                <a:schemeClr val="dk1"/>
              </a:solidFill>
              <a:effectLst/>
              <a:latin typeface="+mn-lt"/>
              <a:ea typeface="+mn-ea"/>
              <a:cs typeface="+mn-cs"/>
            </a:rPr>
            <a:t>1,000</a:t>
          </a:r>
          <a:r>
            <a:rPr kumimoji="1" lang="ja-JP" altLang="ja-JP" sz="1000" baseline="0">
              <a:solidFill>
                <a:schemeClr val="dk1"/>
              </a:solidFill>
              <a:effectLst/>
              <a:latin typeface="+mn-lt"/>
              <a:ea typeface="+mn-ea"/>
              <a:cs typeface="+mn-cs"/>
            </a:rPr>
            <a:t>人当たり職員数の増加の抑制に努める。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85725</xdr:rowOff>
    </xdr:from>
    <xdr:to>
      <xdr:col>81</xdr:col>
      <xdr:colOff>44450</xdr:colOff>
      <xdr:row>60</xdr:row>
      <xdr:rowOff>101812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37272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89746</xdr:rowOff>
    </xdr:from>
    <xdr:to>
      <xdr:col>77</xdr:col>
      <xdr:colOff>44450</xdr:colOff>
      <xdr:row>60</xdr:row>
      <xdr:rowOff>101812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767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89746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76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89746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6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51012</xdr:rowOff>
    </xdr:from>
    <xdr:to>
      <xdr:col>77</xdr:col>
      <xdr:colOff>95250</xdr:colOff>
      <xdr:row>60</xdr:row>
      <xdr:rowOff>152612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162789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38946</xdr:rowOff>
    </xdr:from>
    <xdr:to>
      <xdr:col>73</xdr:col>
      <xdr:colOff>44450</xdr:colOff>
      <xdr:row>60</xdr:row>
      <xdr:rowOff>140546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38946</xdr:rowOff>
    </xdr:from>
    <xdr:to>
      <xdr:col>68</xdr:col>
      <xdr:colOff>203200</xdr:colOff>
      <xdr:row>60</xdr:row>
      <xdr:rowOff>140546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令和２年度と比較して，</a:t>
          </a:r>
          <a:r>
            <a:rPr lang="ja-JP" altLang="ja-JP" sz="1100">
              <a:solidFill>
                <a:schemeClr val="dk1"/>
              </a:solidFill>
              <a:effectLst/>
              <a:latin typeface="+mn-lt"/>
              <a:ea typeface="+mn-ea"/>
              <a:cs typeface="+mn-cs"/>
            </a:rPr>
            <a:t>土地開発公社からの用地買戻し</a:t>
          </a:r>
          <a:r>
            <a:rPr lang="ja-JP" altLang="en-US" sz="1100">
              <a:solidFill>
                <a:schemeClr val="dk1"/>
              </a:solidFill>
              <a:effectLst/>
              <a:latin typeface="+mn-lt"/>
              <a:ea typeface="+mn-ea"/>
              <a:cs typeface="+mn-cs"/>
            </a:rPr>
            <a:t>額が小さかったため</a:t>
          </a:r>
          <a:r>
            <a:rPr lang="ja-JP" altLang="ja-JP" sz="1100">
              <a:solidFill>
                <a:schemeClr val="dk1"/>
              </a:solidFill>
              <a:effectLst/>
              <a:latin typeface="+mn-lt"/>
              <a:ea typeface="+mn-ea"/>
              <a:cs typeface="+mn-cs"/>
            </a:rPr>
            <a:t>，公債費に準ずる債務負担行為に係る支出額</a:t>
          </a:r>
          <a:r>
            <a:rPr lang="ja-JP" altLang="en-US" sz="1100">
              <a:solidFill>
                <a:schemeClr val="dk1"/>
              </a:solidFill>
              <a:effectLst/>
              <a:latin typeface="+mn-lt"/>
              <a:ea typeface="+mn-ea"/>
              <a:cs typeface="+mn-cs"/>
            </a:rPr>
            <a:t>が減少した一方で，算定上の分母にあたる</a:t>
          </a:r>
          <a:r>
            <a:rPr lang="ja-JP" altLang="ja-JP" sz="1100" u="none">
              <a:solidFill>
                <a:schemeClr val="dk1"/>
              </a:solidFill>
              <a:effectLst/>
              <a:latin typeface="+mn-lt"/>
              <a:ea typeface="+mn-ea"/>
              <a:cs typeface="+mn-cs"/>
            </a:rPr>
            <a:t>標準財政規模が交付税の追加交付によって増額したこと</a:t>
          </a:r>
          <a:r>
            <a:rPr lang="ja-JP" altLang="en-US" sz="1100" u="none">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類似団体との比較では低い水準にあるが，引き続き，地方債の新規発行額の抑制に努める。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97896</xdr:rowOff>
    </xdr:from>
    <xdr:to>
      <xdr:col>81</xdr:col>
      <xdr:colOff>44450</xdr:colOff>
      <xdr:row>38</xdr:row>
      <xdr:rowOff>118004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6129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87842</xdr:rowOff>
    </xdr:from>
    <xdr:to>
      <xdr:col>77</xdr:col>
      <xdr:colOff>44450</xdr:colOff>
      <xdr:row>38</xdr:row>
      <xdr:rowOff>118004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6029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87842</xdr:rowOff>
    </xdr:from>
    <xdr:to>
      <xdr:col>72</xdr:col>
      <xdr:colOff>203200</xdr:colOff>
      <xdr:row>38</xdr:row>
      <xdr:rowOff>158221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602942"/>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158221</xdr:rowOff>
    </xdr:from>
    <xdr:to>
      <xdr:col>68</xdr:col>
      <xdr:colOff>152400</xdr:colOff>
      <xdr:row>39</xdr:row>
      <xdr:rowOff>107421</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6733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47096</xdr:rowOff>
    </xdr:from>
    <xdr:to>
      <xdr:col>81</xdr:col>
      <xdr:colOff>95250</xdr:colOff>
      <xdr:row>38</xdr:row>
      <xdr:rowOff>148696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5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63623</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67204</xdr:rowOff>
    </xdr:from>
    <xdr:to>
      <xdr:col>77</xdr:col>
      <xdr:colOff>95250</xdr:colOff>
      <xdr:row>38</xdr:row>
      <xdr:rowOff>168804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7531</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35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37042</xdr:rowOff>
    </xdr:from>
    <xdr:to>
      <xdr:col>73</xdr:col>
      <xdr:colOff>44450</xdr:colOff>
      <xdr:row>38</xdr:row>
      <xdr:rowOff>138642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148819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107421</xdr:rowOff>
    </xdr:from>
    <xdr:to>
      <xdr:col>68</xdr:col>
      <xdr:colOff>203200</xdr:colOff>
      <xdr:row>39</xdr:row>
      <xdr:rowOff>37571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6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47748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39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56621</xdr:rowOff>
    </xdr:from>
    <xdr:to>
      <xdr:col>64</xdr:col>
      <xdr:colOff>152400</xdr:colOff>
      <xdr:row>39</xdr:row>
      <xdr:rowOff>158221</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168398</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51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mn-lt"/>
              <a:ea typeface="+mn-ea"/>
              <a:cs typeface="+mn-cs"/>
            </a:rPr>
            <a:t>　</a:t>
          </a:r>
          <a:r>
            <a:rPr kumimoji="1" lang="ja-JP" altLang="ja-JP" sz="1050" baseline="0">
              <a:solidFill>
                <a:schemeClr val="dk1"/>
              </a:solidFill>
              <a:effectLst/>
              <a:latin typeface="+mn-lt"/>
              <a:ea typeface="+mn-ea"/>
              <a:cs typeface="+mn-cs"/>
            </a:rPr>
            <a:t>地方債の新規発行額を当該年度の元金償還額以内に抑制してきたことによ</a:t>
          </a:r>
          <a:r>
            <a:rPr kumimoji="1" lang="ja-JP" altLang="en-US" sz="1050" baseline="0">
              <a:solidFill>
                <a:schemeClr val="dk1"/>
              </a:solidFill>
              <a:effectLst/>
              <a:latin typeface="+mn-lt"/>
              <a:ea typeface="+mn-ea"/>
              <a:cs typeface="+mn-cs"/>
            </a:rPr>
            <a:t>り，</a:t>
          </a:r>
          <a:r>
            <a:rPr kumimoji="1" lang="ja-JP" altLang="ja-JP" sz="1050" baseline="0">
              <a:solidFill>
                <a:schemeClr val="dk1"/>
              </a:solidFill>
              <a:effectLst/>
              <a:latin typeface="+mn-lt"/>
              <a:ea typeface="+mn-ea"/>
              <a:cs typeface="+mn-cs"/>
            </a:rPr>
            <a:t>地方債残高</a:t>
          </a:r>
          <a:r>
            <a:rPr kumimoji="1" lang="ja-JP" altLang="en-US" sz="1050" baseline="0">
              <a:solidFill>
                <a:schemeClr val="dk1"/>
              </a:solidFill>
              <a:effectLst/>
              <a:latin typeface="+mn-lt"/>
              <a:ea typeface="+mn-ea"/>
              <a:cs typeface="+mn-cs"/>
            </a:rPr>
            <a:t>が</a:t>
          </a:r>
          <a:r>
            <a:rPr kumimoji="1" lang="ja-JP" altLang="ja-JP" sz="1050" baseline="0">
              <a:solidFill>
                <a:schemeClr val="dk1"/>
              </a:solidFill>
              <a:effectLst/>
              <a:latin typeface="+mn-lt"/>
              <a:ea typeface="+mn-ea"/>
              <a:cs typeface="+mn-cs"/>
            </a:rPr>
            <a:t>減少</a:t>
          </a:r>
          <a:r>
            <a:rPr kumimoji="1" lang="ja-JP" altLang="en-US" sz="1050" baseline="0">
              <a:solidFill>
                <a:schemeClr val="dk1"/>
              </a:solidFill>
              <a:effectLst/>
              <a:latin typeface="+mn-lt"/>
              <a:ea typeface="+mn-ea"/>
              <a:cs typeface="+mn-cs"/>
            </a:rPr>
            <a:t>しているなか，令和３年度においては，</a:t>
          </a:r>
          <a:r>
            <a:rPr lang="ja-JP" altLang="ja-JP" sz="1050" u="none">
              <a:solidFill>
                <a:schemeClr val="dk1"/>
              </a:solidFill>
              <a:effectLst/>
              <a:latin typeface="+mn-lt"/>
              <a:ea typeface="+mn-ea"/>
              <a:cs typeface="+mn-cs"/>
            </a:rPr>
            <a:t>財政調整基金の取り崩し</a:t>
          </a:r>
          <a:r>
            <a:rPr lang="ja-JP" altLang="en-US" sz="1050" u="none">
              <a:solidFill>
                <a:schemeClr val="dk1"/>
              </a:solidFill>
              <a:effectLst/>
              <a:latin typeface="+mn-lt"/>
              <a:ea typeface="+mn-ea"/>
              <a:cs typeface="+mn-cs"/>
            </a:rPr>
            <a:t>を</a:t>
          </a:r>
          <a:r>
            <a:rPr lang="ja-JP" altLang="ja-JP" sz="1050" u="none">
              <a:solidFill>
                <a:schemeClr val="dk1"/>
              </a:solidFill>
              <a:effectLst/>
              <a:latin typeface="+mn-lt"/>
              <a:ea typeface="+mn-ea"/>
              <a:cs typeface="+mn-cs"/>
            </a:rPr>
            <a:t>見送</a:t>
          </a:r>
          <a:r>
            <a:rPr lang="ja-JP" altLang="en-US" sz="1050" u="none">
              <a:solidFill>
                <a:schemeClr val="dk1"/>
              </a:solidFill>
              <a:effectLst/>
              <a:latin typeface="+mn-lt"/>
              <a:ea typeface="+mn-ea"/>
              <a:cs typeface="+mn-cs"/>
            </a:rPr>
            <a:t>ったことで</a:t>
          </a:r>
          <a:r>
            <a:rPr lang="ja-JP" altLang="ja-JP" sz="1050" u="none">
              <a:solidFill>
                <a:schemeClr val="dk1"/>
              </a:solidFill>
              <a:effectLst/>
              <a:latin typeface="+mn-lt"/>
              <a:ea typeface="+mn-ea"/>
              <a:cs typeface="+mn-cs"/>
            </a:rPr>
            <a:t>，充当可能財源が前年度よりも増額</a:t>
          </a:r>
          <a:r>
            <a:rPr lang="ja-JP" altLang="en-US" sz="1050" u="none">
              <a:solidFill>
                <a:schemeClr val="dk1"/>
              </a:solidFill>
              <a:effectLst/>
              <a:latin typeface="+mn-lt"/>
              <a:ea typeface="+mn-ea"/>
              <a:cs typeface="+mn-cs"/>
            </a:rPr>
            <a:t>したことや</a:t>
          </a:r>
          <a:r>
            <a:rPr kumimoji="1" lang="ja-JP" altLang="ja-JP" sz="1050" baseline="0">
              <a:solidFill>
                <a:schemeClr val="dk1"/>
              </a:solidFill>
              <a:effectLst/>
              <a:latin typeface="+mn-lt"/>
              <a:ea typeface="+mn-ea"/>
              <a:cs typeface="+mn-cs"/>
            </a:rPr>
            <a:t>，</a:t>
          </a:r>
          <a:r>
            <a:rPr kumimoji="1" lang="ja-JP" altLang="en-US" sz="1050" baseline="0">
              <a:solidFill>
                <a:schemeClr val="dk1"/>
              </a:solidFill>
              <a:effectLst/>
              <a:latin typeface="+mn-lt"/>
              <a:ea typeface="+mn-ea"/>
              <a:cs typeface="+mn-cs"/>
            </a:rPr>
            <a:t>算定上の分母にあたる</a:t>
          </a:r>
          <a:r>
            <a:rPr lang="ja-JP" altLang="ja-JP" sz="1050" u="none">
              <a:solidFill>
                <a:schemeClr val="dk1"/>
              </a:solidFill>
              <a:effectLst/>
              <a:latin typeface="+mn-lt"/>
              <a:ea typeface="+mn-ea"/>
              <a:cs typeface="+mn-cs"/>
            </a:rPr>
            <a:t>標準財政規模が交付税の追加交付によって増額</a:t>
          </a:r>
          <a:r>
            <a:rPr kumimoji="1" lang="ja-JP" altLang="en-US" sz="1050" baseline="0">
              <a:solidFill>
                <a:schemeClr val="dk1"/>
              </a:solidFill>
              <a:effectLst/>
              <a:latin typeface="+mn-lt"/>
              <a:ea typeface="+mn-ea"/>
              <a:cs typeface="+mn-cs"/>
            </a:rPr>
            <a:t>したことで，将来</a:t>
          </a:r>
          <a:r>
            <a:rPr kumimoji="1" lang="ja-JP" altLang="ja-JP" sz="1050" baseline="0">
              <a:solidFill>
                <a:schemeClr val="dk1"/>
              </a:solidFill>
              <a:effectLst/>
              <a:latin typeface="+mn-lt"/>
              <a:ea typeface="+mn-ea"/>
              <a:cs typeface="+mn-cs"/>
            </a:rPr>
            <a:t>負担</a:t>
          </a:r>
          <a:r>
            <a:rPr kumimoji="1" lang="ja-JP" altLang="en-US" sz="1050" baseline="0">
              <a:solidFill>
                <a:schemeClr val="dk1"/>
              </a:solidFill>
              <a:effectLst/>
              <a:latin typeface="+mn-lt"/>
              <a:ea typeface="+mn-ea"/>
              <a:cs typeface="+mn-cs"/>
            </a:rPr>
            <a:t>比率が</a:t>
          </a:r>
          <a:r>
            <a:rPr kumimoji="1" lang="ja-JP" altLang="ja-JP" sz="1050" baseline="0">
              <a:solidFill>
                <a:schemeClr val="dk1"/>
              </a:solidFill>
              <a:effectLst/>
              <a:latin typeface="+mn-lt"/>
              <a:ea typeface="+mn-ea"/>
              <a:cs typeface="+mn-cs"/>
            </a:rPr>
            <a:t>減少した。</a:t>
          </a:r>
          <a:endParaRPr kumimoji="1" lang="en-US" altLang="ja-JP" sz="1050" baseline="0">
            <a:solidFill>
              <a:schemeClr val="dk1"/>
            </a:solidFill>
            <a:effectLst/>
            <a:latin typeface="+mn-lt"/>
            <a:ea typeface="+mn-ea"/>
            <a:cs typeface="+mn-cs"/>
          </a:endParaRPr>
        </a:p>
        <a:p>
          <a:r>
            <a:rPr kumimoji="1" lang="ja-JP" altLang="ja-JP" sz="1050" baseline="0">
              <a:solidFill>
                <a:schemeClr val="dk1"/>
              </a:solidFill>
              <a:effectLst/>
              <a:latin typeface="+mn-lt"/>
              <a:ea typeface="+mn-ea"/>
              <a:cs typeface="+mn-cs"/>
            </a:rPr>
            <a:t>　今後</a:t>
          </a:r>
          <a:r>
            <a:rPr kumimoji="1" lang="ja-JP" altLang="en-US" sz="1050" baseline="0">
              <a:solidFill>
                <a:schemeClr val="dk1"/>
              </a:solidFill>
              <a:effectLst/>
              <a:latin typeface="+mn-lt"/>
              <a:ea typeface="+mn-ea"/>
              <a:cs typeface="+mn-cs"/>
            </a:rPr>
            <a:t>，</a:t>
          </a:r>
          <a:r>
            <a:rPr lang="ja-JP" altLang="ja-JP" sz="1050">
              <a:solidFill>
                <a:schemeClr val="dk1"/>
              </a:solidFill>
              <a:effectLst/>
              <a:latin typeface="+mn-lt"/>
              <a:ea typeface="+mn-ea"/>
              <a:cs typeface="+mn-cs"/>
            </a:rPr>
            <a:t>公共施設の老朽化対策等に要する経費の増大，社会要請や市民ニーズに応じた事業の実施など，新たな将来負担を伴う財政需要も発生することが見込</a:t>
          </a:r>
          <a:r>
            <a:rPr lang="ja-JP" altLang="en-US" sz="1050">
              <a:solidFill>
                <a:schemeClr val="dk1"/>
              </a:solidFill>
              <a:effectLst/>
              <a:latin typeface="+mn-lt"/>
              <a:ea typeface="+mn-ea"/>
              <a:cs typeface="+mn-cs"/>
            </a:rPr>
            <a:t>まれるが，</a:t>
          </a:r>
          <a:r>
            <a:rPr lang="ja-JP" altLang="ja-JP" sz="1050">
              <a:solidFill>
                <a:schemeClr val="dk1"/>
              </a:solidFill>
              <a:effectLst/>
              <a:latin typeface="+mn-lt"/>
              <a:ea typeface="+mn-ea"/>
              <a:cs typeface="+mn-cs"/>
            </a:rPr>
            <a:t>健全財政の維持に努めたい</a:t>
          </a:r>
          <a:r>
            <a:rPr lang="ja-JP" altLang="en-US" sz="1050">
              <a:solidFill>
                <a:schemeClr val="dk1"/>
              </a:solidFill>
              <a:effectLst/>
              <a:latin typeface="+mn-lt"/>
              <a:ea typeface="+mn-ea"/>
              <a:cs typeface="+mn-cs"/>
            </a:rPr>
            <a:t>。</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431,267
421,569
114.74
161,481,120
153,273,328
5,492,072
85,564,006
86,226,163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職員定数の適正化や人事院勧告に準じた給与水準の見直し等により，人件費にかかる経常収支比率は減少傾向にあ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市職員の退職手当の減少等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比率は</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減少した。</a:t>
          </a:r>
          <a:r>
            <a:rPr lang="ja-JP" altLang="ja-JP" sz="1100" b="0" i="0" baseline="0">
              <a:solidFill>
                <a:schemeClr val="dk1"/>
              </a:solidFill>
              <a:effectLst/>
              <a:latin typeface="+mn-lt"/>
              <a:ea typeface="+mn-ea"/>
              <a:cs typeface="+mn-cs"/>
            </a:rPr>
            <a:t>類似団体平均と比較して</a:t>
          </a:r>
          <a:r>
            <a:rPr lang="ja-JP" altLang="en-US" sz="1100" b="0" i="0" baseline="0">
              <a:solidFill>
                <a:schemeClr val="dk1"/>
              </a:solidFill>
              <a:effectLst/>
              <a:latin typeface="+mn-lt"/>
              <a:ea typeface="+mn-ea"/>
              <a:cs typeface="+mn-cs"/>
            </a:rPr>
            <a:t>同程度の</a:t>
          </a:r>
          <a:r>
            <a:rPr lang="ja-JP" altLang="ja-JP" sz="1100" b="0" i="0" baseline="0">
              <a:solidFill>
                <a:schemeClr val="dk1"/>
              </a:solidFill>
              <a:effectLst/>
              <a:latin typeface="+mn-lt"/>
              <a:ea typeface="+mn-ea"/>
              <a:cs typeface="+mn-cs"/>
            </a:rPr>
            <a:t>水準となっている。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引き続き，定員管理及び給与水準の適正化に取り組み，人件費の抑制に努める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38</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373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53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市民サービスの向上と行政コストの縮減を図るため，業務の民間委託化・指定管理者制度の導入を進めてきたことから，類似団体平均を大きく上回っている。</a:t>
          </a:r>
          <a:endParaRPr lang="ja-JP" altLang="ja-JP">
            <a:effectLst/>
          </a:endParaRPr>
        </a:p>
        <a:p>
          <a:r>
            <a:rPr kumimoji="1" lang="ja-JP" altLang="ja-JP" sz="1100">
              <a:solidFill>
                <a:schemeClr val="dk1"/>
              </a:solidFill>
              <a:effectLst/>
              <a:latin typeface="+mn-lt"/>
              <a:ea typeface="+mn-ea"/>
              <a:cs typeface="+mn-cs"/>
            </a:rPr>
            <a:t>　今後も，事務事業コストの縮減等により物件費の抑制に努める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19</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3328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21</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54614"/>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37193</xdr:rowOff>
    </xdr:from>
    <xdr:to>
      <xdr:col>73</xdr:col>
      <xdr:colOff>180975</xdr:colOff>
      <xdr:row>21</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637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99786</xdr:rowOff>
    </xdr:from>
    <xdr:to>
      <xdr:col>69</xdr:col>
      <xdr:colOff>92075</xdr:colOff>
      <xdr:row>21</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528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46264</xdr:rowOff>
    </xdr:from>
    <xdr:to>
      <xdr:col>78</xdr:col>
      <xdr:colOff>120650</xdr:colOff>
      <xdr:row>19</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132641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9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51707</xdr:rowOff>
    </xdr:from>
    <xdr:to>
      <xdr:col>74</xdr:col>
      <xdr:colOff>31750</xdr:colOff>
      <xdr:row>21</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157843</xdr:rowOff>
    </xdr:from>
    <xdr:to>
      <xdr:col>69</xdr:col>
      <xdr:colOff>142875</xdr:colOff>
      <xdr:row>21</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48986</xdr:rowOff>
    </xdr:from>
    <xdr:to>
      <xdr:col>65</xdr:col>
      <xdr:colOff>53975</xdr:colOff>
      <xdr:row>20</xdr:row>
      <xdr:rowOff>150586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135363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平成２９年度以降，</a:t>
          </a:r>
          <a:r>
            <a:rPr kumimoji="1" lang="ja-JP" altLang="ja-JP" sz="1100">
              <a:solidFill>
                <a:schemeClr val="dk1"/>
              </a:solidFill>
              <a:effectLst/>
              <a:latin typeface="+mn-lt"/>
              <a:ea typeface="+mn-ea"/>
              <a:cs typeface="+mn-cs"/>
            </a:rPr>
            <a:t>類似団体平均と比較して低い水準にあ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毎年差が縮小しており，令和３年度においてはほぼ同水準となっている。</a:t>
          </a:r>
          <a:r>
            <a:rPr kumimoji="1" lang="ja-JP" altLang="ja-JP" sz="1100">
              <a:solidFill>
                <a:schemeClr val="dk1"/>
              </a:solidFill>
              <a:effectLst/>
              <a:latin typeface="+mn-lt"/>
              <a:ea typeface="+mn-ea"/>
              <a:cs typeface="+mn-cs"/>
            </a:rPr>
            <a:t>引き続き適正な福祉サービスの水準を維持しながら，市単独事業や国・県の水準を上回る事業について見直しを進め，扶助費の抑制に努める。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7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95250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152400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支出は，特別会計等への繰出金である。社会保障給付費の増加に伴い，介護保険事業や後期高齢者医療事業への繰出金等が増加した。令和３年度は，経常経費充当一般財源等の合計額が増加していることから，結果的に構成比は横ばいとなった。</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8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57150</xdr:rowOff>
    </xdr:from>
    <xdr:to>
      <xdr:col>69</xdr:col>
      <xdr:colOff>92075</xdr:colOff>
      <xdr:row>58</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2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補助金の見直し等の効果によりほぼ横ばいで推移している。令和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年度は，経常経費充当一般財源等の</a:t>
          </a:r>
          <a:r>
            <a:rPr kumimoji="1" lang="ja-JP" altLang="en-US" sz="1100">
              <a:solidFill>
                <a:schemeClr val="dk1"/>
              </a:solidFill>
              <a:effectLst/>
              <a:latin typeface="+mn-lt"/>
              <a:ea typeface="+mn-ea"/>
              <a:cs typeface="+mn-cs"/>
            </a:rPr>
            <a:t>合計額，補助費等ともに</a:t>
          </a:r>
          <a:r>
            <a:rPr kumimoji="1" lang="ja-JP" altLang="ja-JP" sz="1100">
              <a:solidFill>
                <a:schemeClr val="dk1"/>
              </a:solidFill>
              <a:effectLst/>
              <a:latin typeface="+mn-lt"/>
              <a:ea typeface="+mn-ea"/>
              <a:cs typeface="+mn-cs"/>
            </a:rPr>
            <a:t>決算額が</a:t>
          </a:r>
          <a:r>
            <a:rPr kumimoji="1" lang="ja-JP" altLang="en-US" sz="1100">
              <a:solidFill>
                <a:schemeClr val="dk1"/>
              </a:solidFill>
              <a:effectLst/>
              <a:latin typeface="+mn-lt"/>
              <a:ea typeface="+mn-ea"/>
              <a:cs typeface="+mn-cs"/>
            </a:rPr>
            <a:t>増加していることから</a:t>
          </a:r>
          <a:r>
            <a:rPr kumimoji="1" lang="ja-JP" altLang="ja-JP" sz="1100">
              <a:solidFill>
                <a:schemeClr val="dk1"/>
              </a:solidFill>
              <a:effectLst/>
              <a:latin typeface="+mn-lt"/>
              <a:ea typeface="+mn-ea"/>
              <a:cs typeface="+mn-cs"/>
            </a:rPr>
            <a:t>，結果的に構成比は横ばいとなった。</a:t>
          </a:r>
          <a:endParaRPr lang="ja-JP" altLang="ja-JP" sz="1400">
            <a:effectLst/>
          </a:endParaRPr>
        </a:p>
        <a:p>
          <a:r>
            <a:rPr kumimoji="1" lang="ja-JP" altLang="ja-JP" sz="1100">
              <a:solidFill>
                <a:schemeClr val="dk1"/>
              </a:solidFill>
              <a:effectLst/>
              <a:latin typeface="+mn-lt"/>
              <a:ea typeface="+mn-ea"/>
              <a:cs typeface="+mn-cs"/>
            </a:rPr>
            <a:t>　補助金については，平成２４年２月に「補助金の適正化ガイドライン」を策定し，毎年度の予算編成を通じて見直しを行っており，今後もガイドラインに基づく定期的な見直しにより，引き続き総額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143002</xdr:rowOff>
    </xdr:from>
    <xdr:to>
      <xdr:col>82</xdr:col>
      <xdr:colOff>107950</xdr:colOff>
      <xdr:row>33</xdr:row>
      <xdr:rowOff>152146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008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143002</xdr:rowOff>
    </xdr:from>
    <xdr:to>
      <xdr:col>78</xdr:col>
      <xdr:colOff>69850</xdr:colOff>
      <xdr:row>33</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800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133858</xdr:rowOff>
    </xdr:from>
    <xdr:to>
      <xdr:col>73</xdr:col>
      <xdr:colOff>180975</xdr:colOff>
      <xdr:row>33</xdr:row>
      <xdr:rowOff>143002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133858</xdr:rowOff>
    </xdr:from>
    <xdr:to>
      <xdr:col>69</xdr:col>
      <xdr:colOff>92075</xdr:colOff>
      <xdr:row>33</xdr:row>
      <xdr:rowOff>143002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101346</xdr:rowOff>
    </xdr:from>
    <xdr:to>
      <xdr:col>82</xdr:col>
      <xdr:colOff>158750</xdr:colOff>
      <xdr:row>34</xdr:row>
      <xdr:rowOff>31496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117873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0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92202</xdr:rowOff>
    </xdr:from>
    <xdr:to>
      <xdr:col>78</xdr:col>
      <xdr:colOff>120650</xdr:colOff>
      <xdr:row>34</xdr:row>
      <xdr:rowOff>22352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32529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92202</xdr:rowOff>
    </xdr:from>
    <xdr:to>
      <xdr:col>74</xdr:col>
      <xdr:colOff>31750</xdr:colOff>
      <xdr:row>34</xdr:row>
      <xdr:rowOff>22352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32529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83058</xdr:rowOff>
    </xdr:from>
    <xdr:to>
      <xdr:col>69</xdr:col>
      <xdr:colOff>142875</xdr:colOff>
      <xdr:row>34</xdr:row>
      <xdr:rowOff>13208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23385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92202</xdr:rowOff>
    </xdr:from>
    <xdr:to>
      <xdr:col>65</xdr:col>
      <xdr:colOff>53975</xdr:colOff>
      <xdr:row>34</xdr:row>
      <xdr:rowOff>22352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32529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地方債の新規発行額を当該年度の元金償還額を目安として地方債残高の縮減を図っており，前年度比で</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類似団体平均に比べ低い数値となっているものの，</a:t>
          </a:r>
          <a:r>
            <a:rPr kumimoji="1" lang="ja-JP" altLang="en-US" sz="1100">
              <a:solidFill>
                <a:schemeClr val="dk1"/>
              </a:solidFill>
              <a:effectLst/>
              <a:latin typeface="+mn-lt"/>
              <a:ea typeface="+mn-ea"/>
              <a:cs typeface="+mn-cs"/>
            </a:rPr>
            <a:t>今後に控える公共施設の更新需要も踏まえ</a:t>
          </a:r>
          <a:r>
            <a:rPr kumimoji="1" lang="ja-JP" altLang="ja-JP" sz="1100">
              <a:solidFill>
                <a:schemeClr val="dk1"/>
              </a:solidFill>
              <a:effectLst/>
              <a:latin typeface="+mn-lt"/>
              <a:ea typeface="+mn-ea"/>
              <a:cs typeface="+mn-cs"/>
            </a:rPr>
            <a:t>，引き続き地方債の新規発行を抑制し，将来負担に留意した借入に努める。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76</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51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43180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42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104139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157480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人件費</a:t>
          </a:r>
          <a:r>
            <a:rPr kumimoji="1" lang="ja-JP" altLang="en-US" sz="1100" baseline="0">
              <a:solidFill>
                <a:schemeClr val="dk1"/>
              </a:solidFill>
              <a:effectLst/>
              <a:latin typeface="+mn-lt"/>
              <a:ea typeface="+mn-ea"/>
              <a:cs typeface="+mn-cs"/>
            </a:rPr>
            <a:t>及び物件費</a:t>
          </a:r>
          <a:r>
            <a:rPr kumimoji="1" lang="ja-JP" altLang="ja-JP" sz="1100" baseline="0">
              <a:solidFill>
                <a:schemeClr val="dk1"/>
              </a:solidFill>
              <a:effectLst/>
              <a:latin typeface="+mn-lt"/>
              <a:ea typeface="+mn-ea"/>
              <a:cs typeface="+mn-cs"/>
            </a:rPr>
            <a:t>が</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したため，公債費を除く経常収支比率は</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類似団体平均を上回っているため，</a:t>
          </a:r>
          <a:r>
            <a:rPr kumimoji="1" lang="ja-JP" altLang="ja-JP" sz="1100">
              <a:solidFill>
                <a:schemeClr val="dk1"/>
              </a:solidFill>
              <a:effectLst/>
              <a:latin typeface="+mn-lt"/>
              <a:ea typeface="+mn-ea"/>
              <a:cs typeface="+mn-cs"/>
            </a:rPr>
            <a:t>引き続き歳出削減，収納対策の強化や受益者負担の適正化による歳入の確保に努め，財政の健全化を図る。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355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76708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72137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17272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400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117887</xdr:rowOff>
    </xdr:from>
    <xdr:to>
      <xdr:col>29</xdr:col>
      <xdr:colOff>127000</xdr:colOff>
      <xdr:row>18</xdr:row>
      <xdr:rowOff>155377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251612"/>
          <a:ext cx="647700" cy="3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117887</xdr:rowOff>
    </xdr:from>
    <xdr:to>
      <xdr:col>26</xdr:col>
      <xdr:colOff>50800</xdr:colOff>
      <xdr:row>18</xdr:row>
      <xdr:rowOff>167036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51612"/>
          <a:ext cx="698500" cy="4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167036</xdr:rowOff>
    </xdr:from>
    <xdr:to>
      <xdr:col>22</xdr:col>
      <xdr:colOff>114300</xdr:colOff>
      <xdr:row>19</xdr:row>
      <xdr:rowOff>8250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00761"/>
          <a:ext cx="6985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8250</xdr:rowOff>
    </xdr:from>
    <xdr:to>
      <xdr:col>18</xdr:col>
      <xdr:colOff>177800</xdr:colOff>
      <xdr:row>19</xdr:row>
      <xdr:rowOff>14194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13425"/>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104577</xdr:rowOff>
    </xdr:from>
    <xdr:to>
      <xdr:col>29</xdr:col>
      <xdr:colOff>177800</xdr:colOff>
      <xdr:row>19</xdr:row>
      <xdr:rowOff>34727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3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76654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1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67086</xdr:rowOff>
    </xdr:from>
    <xdr:to>
      <xdr:col>26</xdr:col>
      <xdr:colOff>101600</xdr:colOff>
      <xdr:row>18</xdr:row>
      <xdr:rowOff>168687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008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153464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116236</xdr:rowOff>
    </xdr:from>
    <xdr:to>
      <xdr:col>22</xdr:col>
      <xdr:colOff>165100</xdr:colOff>
      <xdr:row>19</xdr:row>
      <xdr:rowOff>46386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4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31163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128900</xdr:rowOff>
    </xdr:from>
    <xdr:to>
      <xdr:col>19</xdr:col>
      <xdr:colOff>38100</xdr:colOff>
      <xdr:row>19</xdr:row>
      <xdr:rowOff>59050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43827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4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134844</xdr:rowOff>
    </xdr:from>
    <xdr:to>
      <xdr:col>15</xdr:col>
      <xdr:colOff>101600</xdr:colOff>
      <xdr:row>19</xdr:row>
      <xdr:rowOff>64994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49771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5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333159</xdr:rowOff>
    </xdr:from>
    <xdr:to>
      <xdr:col>29</xdr:col>
      <xdr:colOff>127000</xdr:colOff>
      <xdr:row>36</xdr:row>
      <xdr:rowOff>77432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43509"/>
          <a:ext cx="647700" cy="87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333159</xdr:rowOff>
    </xdr:from>
    <xdr:to>
      <xdr:col>26</xdr:col>
      <xdr:colOff>50800</xdr:colOff>
      <xdr:row>36</xdr:row>
      <xdr:rowOff>144411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43509"/>
          <a:ext cx="698500" cy="154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33807</xdr:rowOff>
    </xdr:from>
    <xdr:to>
      <xdr:col>22</xdr:col>
      <xdr:colOff>114300</xdr:colOff>
      <xdr:row>36</xdr:row>
      <xdr:rowOff>144411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87057"/>
          <a:ext cx="698500" cy="110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33807</xdr:rowOff>
    </xdr:from>
    <xdr:to>
      <xdr:col>18</xdr:col>
      <xdr:colOff>177800</xdr:colOff>
      <xdr:row>36</xdr:row>
      <xdr:rowOff>63868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87057"/>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26632</xdr:rowOff>
    </xdr:from>
    <xdr:to>
      <xdr:col>29</xdr:col>
      <xdr:colOff>177800</xdr:colOff>
      <xdr:row>36</xdr:row>
      <xdr:rowOff>128232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7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341609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5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282359</xdr:rowOff>
    </xdr:from>
    <xdr:to>
      <xdr:col>26</xdr:col>
      <xdr:colOff>101600</xdr:colOff>
      <xdr:row>36</xdr:row>
      <xdr:rowOff>41059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9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25836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7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93611</xdr:rowOff>
    </xdr:from>
    <xdr:to>
      <xdr:col>22</xdr:col>
      <xdr:colOff>165100</xdr:colOff>
      <xdr:row>37</xdr:row>
      <xdr:rowOff>23761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6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8538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325907</xdr:rowOff>
    </xdr:from>
    <xdr:to>
      <xdr:col>19</xdr:col>
      <xdr:colOff>38100</xdr:colOff>
      <xdr:row>36</xdr:row>
      <xdr:rowOff>84607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3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69384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2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13068</xdr:rowOff>
    </xdr:from>
    <xdr:to>
      <xdr:col>15</xdr:col>
      <xdr:colOff>101600</xdr:colOff>
      <xdr:row>36</xdr:row>
      <xdr:rowOff>114668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6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99445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5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431,267
421,569
114.74
161,481,120
153,273,328
5,492,072
85,564,006
86,226,163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56653</xdr:rowOff>
    </xdr:from>
    <xdr:to>
      <xdr:col>24</xdr:col>
      <xdr:colOff>63500</xdr:colOff>
      <xdr:row>36</xdr:row>
      <xdr:rowOff>116644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28853"/>
          <a:ext cx="8382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56653</xdr:rowOff>
    </xdr:from>
    <xdr:to>
      <xdr:col>19</xdr:col>
      <xdr:colOff>177800</xdr:colOff>
      <xdr:row>38</xdr:row>
      <xdr:rowOff>26837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28853"/>
          <a:ext cx="889000" cy="3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6263</xdr:rowOff>
    </xdr:from>
    <xdr:to>
      <xdr:col>15</xdr:col>
      <xdr:colOff>50800</xdr:colOff>
      <xdr:row>38</xdr:row>
      <xdr:rowOff>26837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213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102601</xdr:rowOff>
    </xdr:from>
    <xdr:to>
      <xdr:col>10</xdr:col>
      <xdr:colOff>114300</xdr:colOff>
      <xdr:row>38</xdr:row>
      <xdr:rowOff>6263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462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65844</xdr:rowOff>
    </xdr:from>
    <xdr:to>
      <xdr:col>24</xdr:col>
      <xdr:colOff>114300</xdr:colOff>
      <xdr:row>36</xdr:row>
      <xdr:rowOff>167444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44271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5853</xdr:rowOff>
    </xdr:from>
    <xdr:to>
      <xdr:col>20</xdr:col>
      <xdr:colOff>38100</xdr:colOff>
      <xdr:row>36</xdr:row>
      <xdr:rowOff>107453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98580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7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147487</xdr:rowOff>
    </xdr:from>
    <xdr:to>
      <xdr:col>15</xdr:col>
      <xdr:colOff>101600</xdr:colOff>
      <xdr:row>38</xdr:row>
      <xdr:rowOff>77637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68764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126913</xdr:rowOff>
    </xdr:from>
    <xdr:to>
      <xdr:col>10</xdr:col>
      <xdr:colOff>165100</xdr:colOff>
      <xdr:row>38</xdr:row>
      <xdr:rowOff>57063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48190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51801</xdr:rowOff>
    </xdr:from>
    <xdr:to>
      <xdr:col>6</xdr:col>
      <xdr:colOff>38100</xdr:colOff>
      <xdr:row>37</xdr:row>
      <xdr:rowOff>153401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144528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28829</xdr:rowOff>
    </xdr:from>
    <xdr:to>
      <xdr:col>24</xdr:col>
      <xdr:colOff>63500</xdr:colOff>
      <xdr:row>56</xdr:row>
      <xdr:rowOff>162756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58579"/>
          <a:ext cx="838200" cy="30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118897</xdr:rowOff>
    </xdr:from>
    <xdr:to>
      <xdr:col>19</xdr:col>
      <xdr:colOff>177800</xdr:colOff>
      <xdr:row>56</xdr:row>
      <xdr:rowOff>162756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20097"/>
          <a:ext cx="889000" cy="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118897</xdr:rowOff>
    </xdr:from>
    <xdr:to>
      <xdr:col>15</xdr:col>
      <xdr:colOff>50800</xdr:colOff>
      <xdr:row>57</xdr:row>
      <xdr:rowOff>31278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20097"/>
          <a:ext cx="889000" cy="8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31278</xdr:rowOff>
    </xdr:from>
    <xdr:to>
      <xdr:col>10</xdr:col>
      <xdr:colOff>114300</xdr:colOff>
      <xdr:row>57</xdr:row>
      <xdr:rowOff>120432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0392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149479</xdr:rowOff>
    </xdr:from>
    <xdr:to>
      <xdr:col>24</xdr:col>
      <xdr:colOff>114300</xdr:colOff>
      <xdr:row>55</xdr:row>
      <xdr:rowOff>79629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906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111956</xdr:rowOff>
    </xdr:from>
    <xdr:to>
      <xdr:col>20</xdr:col>
      <xdr:colOff>38100</xdr:colOff>
      <xdr:row>57</xdr:row>
      <xdr:rowOff>42106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33233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68097</xdr:rowOff>
    </xdr:from>
    <xdr:to>
      <xdr:col>15</xdr:col>
      <xdr:colOff>101600</xdr:colOff>
      <xdr:row>56</xdr:row>
      <xdr:rowOff>169697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151928</xdr:rowOff>
    </xdr:from>
    <xdr:to>
      <xdr:col>10</xdr:col>
      <xdr:colOff>165100</xdr:colOff>
      <xdr:row>57</xdr:row>
      <xdr:rowOff>82078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98605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69632</xdr:rowOff>
    </xdr:from>
    <xdr:to>
      <xdr:col>6</xdr:col>
      <xdr:colOff>38100</xdr:colOff>
      <xdr:row>57</xdr:row>
      <xdr:rowOff>171232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16309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166858</xdr:rowOff>
    </xdr:from>
    <xdr:to>
      <xdr:col>24</xdr:col>
      <xdr:colOff>63500</xdr:colOff>
      <xdr:row>78</xdr:row>
      <xdr:rowOff>2952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68508"/>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2952</xdr:rowOff>
    </xdr:from>
    <xdr:to>
      <xdr:col>19</xdr:col>
      <xdr:colOff>177800</xdr:colOff>
      <xdr:row>78</xdr:row>
      <xdr:rowOff>9444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76052"/>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8209</xdr:rowOff>
    </xdr:from>
    <xdr:to>
      <xdr:col>15</xdr:col>
      <xdr:colOff>50800</xdr:colOff>
      <xdr:row>78</xdr:row>
      <xdr:rowOff>9444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81309"/>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8209</xdr:rowOff>
    </xdr:from>
    <xdr:to>
      <xdr:col>10</xdr:col>
      <xdr:colOff>114300</xdr:colOff>
      <xdr:row>78</xdr:row>
      <xdr:rowOff>13467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8130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116058</xdr:rowOff>
    </xdr:from>
    <xdr:to>
      <xdr:col>24</xdr:col>
      <xdr:colOff>114300</xdr:colOff>
      <xdr:row>78</xdr:row>
      <xdr:rowOff>46208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94485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123602</xdr:rowOff>
    </xdr:from>
    <xdr:to>
      <xdr:col>20</xdr:col>
      <xdr:colOff>38100</xdr:colOff>
      <xdr:row>78</xdr:row>
      <xdr:rowOff>53752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44879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130094</xdr:rowOff>
    </xdr:from>
    <xdr:to>
      <xdr:col>15</xdr:col>
      <xdr:colOff>101600</xdr:colOff>
      <xdr:row>78</xdr:row>
      <xdr:rowOff>60244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51371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2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128859</xdr:rowOff>
    </xdr:from>
    <xdr:to>
      <xdr:col>10</xdr:col>
      <xdr:colOff>165100</xdr:colOff>
      <xdr:row>78</xdr:row>
      <xdr:rowOff>59009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50136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134117</xdr:rowOff>
    </xdr:from>
    <xdr:to>
      <xdr:col>6</xdr:col>
      <xdr:colOff>38100</xdr:colOff>
      <xdr:row>78</xdr:row>
      <xdr:rowOff>64267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55394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2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xdr:rowOff>
    </xdr:from>
    <xdr:to>
      <xdr:col>24</xdr:col>
      <xdr:colOff>63500</xdr:colOff>
      <xdr:row>97</xdr:row>
      <xdr:rowOff>92511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59704"/>
          <a:ext cx="838200" cy="26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92511</xdr:rowOff>
    </xdr:from>
    <xdr:to>
      <xdr:col>19</xdr:col>
      <xdr:colOff>177800</xdr:colOff>
      <xdr:row>97</xdr:row>
      <xdr:rowOff>168210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23161"/>
          <a:ext cx="8890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102268</xdr:rowOff>
    </xdr:from>
    <xdr:to>
      <xdr:col>20</xdr:col>
      <xdr:colOff>38100</xdr:colOff>
      <xdr:row>96</xdr:row>
      <xdr:rowOff>32418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9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48945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6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168210</xdr:rowOff>
    </xdr:from>
    <xdr:to>
      <xdr:col>15</xdr:col>
      <xdr:colOff>50800</xdr:colOff>
      <xdr:row>98</xdr:row>
      <xdr:rowOff>50437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98860"/>
          <a:ext cx="889000" cy="5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148227</xdr:rowOff>
    </xdr:from>
    <xdr:to>
      <xdr:col>15</xdr:col>
      <xdr:colOff>101600</xdr:colOff>
      <xdr:row>96</xdr:row>
      <xdr:rowOff>78377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94904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50437</xdr:rowOff>
    </xdr:from>
    <xdr:to>
      <xdr:col>10</xdr:col>
      <xdr:colOff>114300</xdr:colOff>
      <xdr:row>98</xdr:row>
      <xdr:rowOff>68813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52537"/>
          <a:ext cx="8890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30781</xdr:rowOff>
    </xdr:from>
    <xdr:to>
      <xdr:col>10</xdr:col>
      <xdr:colOff>165100</xdr:colOff>
      <xdr:row>96</xdr:row>
      <xdr:rowOff>132381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148908</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23400</xdr:rowOff>
    </xdr:from>
    <xdr:to>
      <xdr:col>6</xdr:col>
      <xdr:colOff>38100</xdr:colOff>
      <xdr:row>96</xdr:row>
      <xdr:rowOff>125000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141527</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25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121154</xdr:rowOff>
    </xdr:from>
    <xdr:to>
      <xdr:col>24</xdr:col>
      <xdr:colOff>114300</xdr:colOff>
      <xdr:row>96</xdr:row>
      <xdr:rowOff>51304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99581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8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41711</xdr:rowOff>
    </xdr:from>
    <xdr:to>
      <xdr:col>20</xdr:col>
      <xdr:colOff>38100</xdr:colOff>
      <xdr:row>97</xdr:row>
      <xdr:rowOff>143311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134438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6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117410</xdr:rowOff>
    </xdr:from>
    <xdr:to>
      <xdr:col>15</xdr:col>
      <xdr:colOff>101600</xdr:colOff>
      <xdr:row>98</xdr:row>
      <xdr:rowOff>47560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4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38687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4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171087</xdr:rowOff>
    </xdr:from>
    <xdr:to>
      <xdr:col>10</xdr:col>
      <xdr:colOff>165100</xdr:colOff>
      <xdr:row>98</xdr:row>
      <xdr:rowOff>101237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92364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9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18013</xdr:rowOff>
    </xdr:from>
    <xdr:to>
      <xdr:col>6</xdr:col>
      <xdr:colOff>38100</xdr:colOff>
      <xdr:row>98</xdr:row>
      <xdr:rowOff>119613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110740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131557</xdr:rowOff>
    </xdr:from>
    <xdr:to>
      <xdr:col>55</xdr:col>
      <xdr:colOff>0</xdr:colOff>
      <xdr:row>38</xdr:row>
      <xdr:rowOff>69651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446507"/>
          <a:ext cx="838200" cy="113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131557</xdr:rowOff>
    </xdr:from>
    <xdr:to>
      <xdr:col>50</xdr:col>
      <xdr:colOff>114300</xdr:colOff>
      <xdr:row>38</xdr:row>
      <xdr:rowOff>95798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446507"/>
          <a:ext cx="889000" cy="116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95798</xdr:rowOff>
    </xdr:from>
    <xdr:to>
      <xdr:col>45</xdr:col>
      <xdr:colOff>177800</xdr:colOff>
      <xdr:row>38</xdr:row>
      <xdr:rowOff>102177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610898"/>
          <a:ext cx="8890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102177</xdr:rowOff>
    </xdr:from>
    <xdr:to>
      <xdr:col>41</xdr:col>
      <xdr:colOff>50800</xdr:colOff>
      <xdr:row>38</xdr:row>
      <xdr:rowOff>107391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17277"/>
          <a:ext cx="8890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18851</xdr:rowOff>
    </xdr:from>
    <xdr:to>
      <xdr:col>55</xdr:col>
      <xdr:colOff>50800</xdr:colOff>
      <xdr:row>38</xdr:row>
      <xdr:rowOff>120451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5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105227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44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80757</xdr:rowOff>
    </xdr:from>
    <xdr:to>
      <xdr:col>50</xdr:col>
      <xdr:colOff>165100</xdr:colOff>
      <xdr:row>32</xdr:row>
      <xdr:rowOff>10907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3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2034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44998</xdr:rowOff>
    </xdr:from>
    <xdr:to>
      <xdr:col>46</xdr:col>
      <xdr:colOff>38100</xdr:colOff>
      <xdr:row>38</xdr:row>
      <xdr:rowOff>146598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137725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5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51377</xdr:rowOff>
    </xdr:from>
    <xdr:to>
      <xdr:col>41</xdr:col>
      <xdr:colOff>101600</xdr:colOff>
      <xdr:row>38</xdr:row>
      <xdr:rowOff>152977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144104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56591</xdr:rowOff>
    </xdr:from>
    <xdr:to>
      <xdr:col>36</xdr:col>
      <xdr:colOff>165100</xdr:colOff>
      <xdr:row>38</xdr:row>
      <xdr:rowOff>158191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149318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122422</xdr:rowOff>
    </xdr:from>
    <xdr:to>
      <xdr:col>55</xdr:col>
      <xdr:colOff>0</xdr:colOff>
      <xdr:row>57</xdr:row>
      <xdr:rowOff>69653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723622"/>
          <a:ext cx="838200" cy="1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69653</xdr:rowOff>
    </xdr:from>
    <xdr:to>
      <xdr:col>50</xdr:col>
      <xdr:colOff>114300</xdr:colOff>
      <xdr:row>57</xdr:row>
      <xdr:rowOff>72320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4230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72320</xdr:rowOff>
    </xdr:from>
    <xdr:to>
      <xdr:col>45</xdr:col>
      <xdr:colOff>177800</xdr:colOff>
      <xdr:row>58</xdr:row>
      <xdr:rowOff>70301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844970"/>
          <a:ext cx="889000" cy="16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49727</xdr:rowOff>
    </xdr:from>
    <xdr:to>
      <xdr:col>41</xdr:col>
      <xdr:colOff>50800</xdr:colOff>
      <xdr:row>58</xdr:row>
      <xdr:rowOff>70301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822377"/>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71622</xdr:rowOff>
    </xdr:from>
    <xdr:to>
      <xdr:col>55</xdr:col>
      <xdr:colOff>50800</xdr:colOff>
      <xdr:row>57</xdr:row>
      <xdr:rowOff>1772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6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50049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18853</xdr:rowOff>
    </xdr:from>
    <xdr:to>
      <xdr:col>50</xdr:col>
      <xdr:colOff>165100</xdr:colOff>
      <xdr:row>57</xdr:row>
      <xdr:rowOff>120453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111580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88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21520</xdr:rowOff>
    </xdr:from>
    <xdr:to>
      <xdr:col>46</xdr:col>
      <xdr:colOff>38100</xdr:colOff>
      <xdr:row>57</xdr:row>
      <xdr:rowOff>123120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114247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8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19501</xdr:rowOff>
    </xdr:from>
    <xdr:to>
      <xdr:col>41</xdr:col>
      <xdr:colOff>101600</xdr:colOff>
      <xdr:row>58</xdr:row>
      <xdr:rowOff>121101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112228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170377</xdr:rowOff>
    </xdr:from>
    <xdr:to>
      <xdr:col>36</xdr:col>
      <xdr:colOff>165100</xdr:colOff>
      <xdr:row>57</xdr:row>
      <xdr:rowOff>100527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91654</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8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135978</xdr:rowOff>
    </xdr:from>
    <xdr:to>
      <xdr:col>55</xdr:col>
      <xdr:colOff>0</xdr:colOff>
      <xdr:row>78</xdr:row>
      <xdr:rowOff>97735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9639300" y="13166178"/>
          <a:ext cx="838200" cy="30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33271</xdr:rowOff>
    </xdr:from>
    <xdr:to>
      <xdr:col>50</xdr:col>
      <xdr:colOff>114300</xdr:colOff>
      <xdr:row>78</xdr:row>
      <xdr:rowOff>97735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3234921"/>
          <a:ext cx="889000" cy="23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33271</xdr:rowOff>
    </xdr:from>
    <xdr:to>
      <xdr:col>45</xdr:col>
      <xdr:colOff>177800</xdr:colOff>
      <xdr:row>78</xdr:row>
      <xdr:rowOff>8091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234921"/>
          <a:ext cx="889000" cy="14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7406</xdr:rowOff>
    </xdr:from>
    <xdr:to>
      <xdr:col>41</xdr:col>
      <xdr:colOff>50800</xdr:colOff>
      <xdr:row>78</xdr:row>
      <xdr:rowOff>8091</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972300" y="13037606"/>
          <a:ext cx="889000" cy="34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85178</xdr:rowOff>
    </xdr:from>
    <xdr:to>
      <xdr:col>55</xdr:col>
      <xdr:colOff>50800</xdr:colOff>
      <xdr:row>77</xdr:row>
      <xdr:rowOff>15328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11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108054</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29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46935</xdr:rowOff>
    </xdr:from>
    <xdr:to>
      <xdr:col>50</xdr:col>
      <xdr:colOff>165100</xdr:colOff>
      <xdr:row>78</xdr:row>
      <xdr:rowOff>148535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4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139662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404428" y="1351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153921</xdr:rowOff>
    </xdr:from>
    <xdr:to>
      <xdr:col>46</xdr:col>
      <xdr:colOff>38100</xdr:colOff>
      <xdr:row>77</xdr:row>
      <xdr:rowOff>84071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31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75198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83111" y="1327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128741</xdr:rowOff>
    </xdr:from>
    <xdr:to>
      <xdr:col>41</xdr:col>
      <xdr:colOff>101600</xdr:colOff>
      <xdr:row>78</xdr:row>
      <xdr:rowOff>58891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3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50018</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626428" y="1342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128056</xdr:rowOff>
    </xdr:from>
    <xdr:to>
      <xdr:col>36</xdr:col>
      <xdr:colOff>165100</xdr:colOff>
      <xdr:row>76</xdr:row>
      <xdr:rowOff>58206</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29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74733</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276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145701</xdr:rowOff>
    </xdr:from>
    <xdr:to>
      <xdr:col>55</xdr:col>
      <xdr:colOff>0</xdr:colOff>
      <xdr:row>97</xdr:row>
      <xdr:rowOff>21876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0490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145701</xdr:rowOff>
    </xdr:from>
    <xdr:to>
      <xdr:col>50</xdr:col>
      <xdr:colOff>114300</xdr:colOff>
      <xdr:row>97</xdr:row>
      <xdr:rowOff>158217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604901"/>
          <a:ext cx="889000" cy="18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158217</xdr:rowOff>
    </xdr:from>
    <xdr:to>
      <xdr:col>45</xdr:col>
      <xdr:colOff>177800</xdr:colOff>
      <xdr:row>98</xdr:row>
      <xdr:rowOff>41802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88867"/>
          <a:ext cx="889000" cy="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21743</xdr:rowOff>
    </xdr:from>
    <xdr:to>
      <xdr:col>41</xdr:col>
      <xdr:colOff>50800</xdr:colOff>
      <xdr:row>98</xdr:row>
      <xdr:rowOff>41802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823843"/>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142526</xdr:rowOff>
    </xdr:from>
    <xdr:to>
      <xdr:col>55</xdr:col>
      <xdr:colOff>50800</xdr:colOff>
      <xdr:row>97</xdr:row>
      <xdr:rowOff>72676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120953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94901</xdr:rowOff>
    </xdr:from>
    <xdr:to>
      <xdr:col>50</xdr:col>
      <xdr:colOff>165100</xdr:colOff>
      <xdr:row>97</xdr:row>
      <xdr:rowOff>25051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16178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4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107417</xdr:rowOff>
    </xdr:from>
    <xdr:to>
      <xdr:col>46</xdr:col>
      <xdr:colOff>38100</xdr:colOff>
      <xdr:row>98</xdr:row>
      <xdr:rowOff>37567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28694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8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162452</xdr:rowOff>
    </xdr:from>
    <xdr:to>
      <xdr:col>41</xdr:col>
      <xdr:colOff>101600</xdr:colOff>
      <xdr:row>98</xdr:row>
      <xdr:rowOff>92602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83729</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626428" y="1688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142393</xdr:rowOff>
    </xdr:from>
    <xdr:to>
      <xdr:col>36</xdr:col>
      <xdr:colOff>165100</xdr:colOff>
      <xdr:row>98</xdr:row>
      <xdr:rowOff>72543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63670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123744</xdr:rowOff>
    </xdr:from>
    <xdr:to>
      <xdr:col>85</xdr:col>
      <xdr:colOff>127000</xdr:colOff>
      <xdr:row>38</xdr:row>
      <xdr:rowOff>126533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638844"/>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126533</xdr:rowOff>
    </xdr:from>
    <xdr:to>
      <xdr:col>81</xdr:col>
      <xdr:colOff>50800</xdr:colOff>
      <xdr:row>38</xdr:row>
      <xdr:rowOff>135311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41633"/>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135311</xdr:rowOff>
    </xdr:from>
    <xdr:to>
      <xdr:col>76</xdr:col>
      <xdr:colOff>114300</xdr:colOff>
      <xdr:row>38</xdr:row>
      <xdr:rowOff>139243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50411"/>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139243</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72944</xdr:rowOff>
    </xdr:from>
    <xdr:to>
      <xdr:col>85</xdr:col>
      <xdr:colOff>177800</xdr:colOff>
      <xdr:row>39</xdr:row>
      <xdr:rowOff>3094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75733</xdr:rowOff>
    </xdr:from>
    <xdr:to>
      <xdr:col>81</xdr:col>
      <xdr:colOff>101600</xdr:colOff>
      <xdr:row>39</xdr:row>
      <xdr:rowOff>5883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168460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68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84511</xdr:rowOff>
    </xdr:from>
    <xdr:to>
      <xdr:col>76</xdr:col>
      <xdr:colOff>165100</xdr:colOff>
      <xdr:row>39</xdr:row>
      <xdr:rowOff>14661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5788</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35333" y="6692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88443</xdr:rowOff>
    </xdr:from>
    <xdr:to>
      <xdr:col>72</xdr:col>
      <xdr:colOff>38100</xdr:colOff>
      <xdr:row>39</xdr:row>
      <xdr:rowOff>18593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9720</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46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107296</xdr:rowOff>
    </xdr:from>
    <xdr:to>
      <xdr:col>85</xdr:col>
      <xdr:colOff>127000</xdr:colOff>
      <xdr:row>77</xdr:row>
      <xdr:rowOff>143157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3308946"/>
          <a:ext cx="838200" cy="3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98467</xdr:rowOff>
    </xdr:from>
    <xdr:to>
      <xdr:col>81</xdr:col>
      <xdr:colOff>50800</xdr:colOff>
      <xdr:row>77</xdr:row>
      <xdr:rowOff>107296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3300117"/>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49831</xdr:rowOff>
    </xdr:from>
    <xdr:to>
      <xdr:col>76</xdr:col>
      <xdr:colOff>114300</xdr:colOff>
      <xdr:row>77</xdr:row>
      <xdr:rowOff>98467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251481"/>
          <a:ext cx="889000" cy="4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22228</xdr:rowOff>
    </xdr:from>
    <xdr:to>
      <xdr:col>71</xdr:col>
      <xdr:colOff>177800</xdr:colOff>
      <xdr:row>77</xdr:row>
      <xdr:rowOff>49831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3223878"/>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92357</xdr:rowOff>
    </xdr:from>
    <xdr:to>
      <xdr:col>85</xdr:col>
      <xdr:colOff>177800</xdr:colOff>
      <xdr:row>78</xdr:row>
      <xdr:rowOff>22507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2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70784</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2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56496</xdr:rowOff>
    </xdr:from>
    <xdr:to>
      <xdr:col>81</xdr:col>
      <xdr:colOff>101600</xdr:colOff>
      <xdr:row>77</xdr:row>
      <xdr:rowOff>158096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2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149223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3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47667</xdr:rowOff>
    </xdr:from>
    <xdr:to>
      <xdr:col>76</xdr:col>
      <xdr:colOff>165100</xdr:colOff>
      <xdr:row>77</xdr:row>
      <xdr:rowOff>149267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2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140394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34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170481</xdr:rowOff>
    </xdr:from>
    <xdr:to>
      <xdr:col>72</xdr:col>
      <xdr:colOff>38100</xdr:colOff>
      <xdr:row>77</xdr:row>
      <xdr:rowOff>100631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2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91758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2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142878</xdr:rowOff>
    </xdr:from>
    <xdr:to>
      <xdr:col>67</xdr:col>
      <xdr:colOff>101600</xdr:colOff>
      <xdr:row>77</xdr:row>
      <xdr:rowOff>73028</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1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64155</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2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1778</xdr:rowOff>
    </xdr:from>
    <xdr:to>
      <xdr:col>85</xdr:col>
      <xdr:colOff>127000</xdr:colOff>
      <xdr:row>99</xdr:row>
      <xdr:rowOff>16142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975328"/>
          <a:ext cx="8382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16142</xdr:rowOff>
    </xdr:from>
    <xdr:to>
      <xdr:col>81</xdr:col>
      <xdr:colOff>50800</xdr:colOff>
      <xdr:row>99</xdr:row>
      <xdr:rowOff>28333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989692"/>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11798</xdr:rowOff>
    </xdr:from>
    <xdr:to>
      <xdr:col>76</xdr:col>
      <xdr:colOff>114300</xdr:colOff>
      <xdr:row>99</xdr:row>
      <xdr:rowOff>28333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642448"/>
          <a:ext cx="889000" cy="3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11798</xdr:rowOff>
    </xdr:from>
    <xdr:to>
      <xdr:col>71</xdr:col>
      <xdr:colOff>177800</xdr:colOff>
      <xdr:row>97</xdr:row>
      <xdr:rowOff>141796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642448"/>
          <a:ext cx="889000" cy="1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122428</xdr:rowOff>
    </xdr:from>
    <xdr:to>
      <xdr:col>85</xdr:col>
      <xdr:colOff>177800</xdr:colOff>
      <xdr:row>99</xdr:row>
      <xdr:rowOff>52578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9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37355</xdr:rowOff>
    </xdr:from>
    <xdr:ext cx="469744"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83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136792</xdr:rowOff>
    </xdr:from>
    <xdr:to>
      <xdr:col>81</xdr:col>
      <xdr:colOff>101600</xdr:colOff>
      <xdr:row>99</xdr:row>
      <xdr:rowOff>66942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58069</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92017" y="1703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148983</xdr:rowOff>
    </xdr:from>
    <xdr:to>
      <xdr:col>76</xdr:col>
      <xdr:colOff>165100</xdr:colOff>
      <xdr:row>99</xdr:row>
      <xdr:rowOff>79133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70260</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403017" y="17043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132448</xdr:rowOff>
    </xdr:from>
    <xdr:to>
      <xdr:col>72</xdr:col>
      <xdr:colOff>38100</xdr:colOff>
      <xdr:row>97</xdr:row>
      <xdr:rowOff>62598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5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79125</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3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90996</xdr:rowOff>
    </xdr:from>
    <xdr:to>
      <xdr:col>67</xdr:col>
      <xdr:colOff>101600</xdr:colOff>
      <xdr:row>98</xdr:row>
      <xdr:rowOff>21146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7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37673</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649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75692</xdr:rowOff>
    </xdr:from>
    <xdr:to>
      <xdr:col>116</xdr:col>
      <xdr:colOff>63500</xdr:colOff>
      <xdr:row>36</xdr:row>
      <xdr:rowOff>122065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247892"/>
          <a:ext cx="8382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144599</xdr:rowOff>
    </xdr:from>
    <xdr:to>
      <xdr:col>111</xdr:col>
      <xdr:colOff>177800</xdr:colOff>
      <xdr:row>36</xdr:row>
      <xdr:rowOff>122065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145349"/>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144599</xdr:rowOff>
    </xdr:from>
    <xdr:to>
      <xdr:col>107</xdr:col>
      <xdr:colOff>50800</xdr:colOff>
      <xdr:row>36</xdr:row>
      <xdr:rowOff>51036</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9545300" y="6145349"/>
          <a:ext cx="8890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13153</xdr:rowOff>
    </xdr:from>
    <xdr:to>
      <xdr:col>102</xdr:col>
      <xdr:colOff>114300</xdr:colOff>
      <xdr:row>36</xdr:row>
      <xdr:rowOff>51036</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185353"/>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24892</xdr:rowOff>
    </xdr:from>
    <xdr:to>
      <xdr:col>116</xdr:col>
      <xdr:colOff>114300</xdr:colOff>
      <xdr:row>36</xdr:row>
      <xdr:rowOff>126492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47769</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04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71265</xdr:rowOff>
    </xdr:from>
    <xdr:to>
      <xdr:col>112</xdr:col>
      <xdr:colOff>38100</xdr:colOff>
      <xdr:row>37</xdr:row>
      <xdr:rowOff>1415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2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17942</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8" y="60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93799</xdr:rowOff>
    </xdr:from>
    <xdr:to>
      <xdr:col>107</xdr:col>
      <xdr:colOff>101600</xdr:colOff>
      <xdr:row>36</xdr:row>
      <xdr:rowOff>23949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40476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8" y="586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236</xdr:rowOff>
    </xdr:from>
    <xdr:to>
      <xdr:col>102</xdr:col>
      <xdr:colOff>165100</xdr:colOff>
      <xdr:row>36</xdr:row>
      <xdr:rowOff>101836</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1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118363</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10428" y="594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133803</xdr:rowOff>
    </xdr:from>
    <xdr:to>
      <xdr:col>98</xdr:col>
      <xdr:colOff>38100</xdr:colOff>
      <xdr:row>36</xdr:row>
      <xdr:rowOff>63953</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1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80480</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21428" y="590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161189</xdr:rowOff>
    </xdr:from>
    <xdr:to>
      <xdr:col>116</xdr:col>
      <xdr:colOff>63500</xdr:colOff>
      <xdr:row>58</xdr:row>
      <xdr:rowOff>162065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05289"/>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153835</xdr:rowOff>
    </xdr:from>
    <xdr:to>
      <xdr:col>111</xdr:col>
      <xdr:colOff>177800</xdr:colOff>
      <xdr:row>58</xdr:row>
      <xdr:rowOff>161189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097935"/>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153701</xdr:rowOff>
    </xdr:from>
    <xdr:to>
      <xdr:col>107</xdr:col>
      <xdr:colOff>50800</xdr:colOff>
      <xdr:row>58</xdr:row>
      <xdr:rowOff>153835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097801"/>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150882</xdr:rowOff>
    </xdr:from>
    <xdr:to>
      <xdr:col>102</xdr:col>
      <xdr:colOff>114300</xdr:colOff>
      <xdr:row>58</xdr:row>
      <xdr:rowOff>153701</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09498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111265</xdr:rowOff>
    </xdr:from>
    <xdr:to>
      <xdr:col>116</xdr:col>
      <xdr:colOff>114300</xdr:colOff>
      <xdr:row>59</xdr:row>
      <xdr:rowOff>41415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26192</xdr:rowOff>
    </xdr:from>
    <xdr:ext cx="469744"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97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110389</xdr:rowOff>
    </xdr:from>
    <xdr:to>
      <xdr:col>112</xdr:col>
      <xdr:colOff>38100</xdr:colOff>
      <xdr:row>59</xdr:row>
      <xdr:rowOff>40539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31666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88428" y="1014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103035</xdr:rowOff>
    </xdr:from>
    <xdr:to>
      <xdr:col>107</xdr:col>
      <xdr:colOff>101600</xdr:colOff>
      <xdr:row>59</xdr:row>
      <xdr:rowOff>33185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24312</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1013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102901</xdr:rowOff>
    </xdr:from>
    <xdr:to>
      <xdr:col>102</xdr:col>
      <xdr:colOff>165100</xdr:colOff>
      <xdr:row>59</xdr:row>
      <xdr:rowOff>33051</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24178</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1013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100082</xdr:rowOff>
    </xdr:from>
    <xdr:to>
      <xdr:col>98</xdr:col>
      <xdr:colOff>38100</xdr:colOff>
      <xdr:row>59</xdr:row>
      <xdr:rowOff>30232</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21359</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10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128308</xdr:rowOff>
    </xdr:from>
    <xdr:to>
      <xdr:col>116</xdr:col>
      <xdr:colOff>63500</xdr:colOff>
      <xdr:row>77</xdr:row>
      <xdr:rowOff>155778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329958"/>
          <a:ext cx="8382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155778</xdr:rowOff>
    </xdr:from>
    <xdr:to>
      <xdr:col>111</xdr:col>
      <xdr:colOff>177800</xdr:colOff>
      <xdr:row>78</xdr:row>
      <xdr:rowOff>11455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357428"/>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11455</xdr:rowOff>
    </xdr:from>
    <xdr:to>
      <xdr:col>107</xdr:col>
      <xdr:colOff>50800</xdr:colOff>
      <xdr:row>78</xdr:row>
      <xdr:rowOff>53747</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38455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53747</xdr:rowOff>
    </xdr:from>
    <xdr:to>
      <xdr:col>102</xdr:col>
      <xdr:colOff>114300</xdr:colOff>
      <xdr:row>78</xdr:row>
      <xdr:rowOff>62204</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3426847"/>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77508</xdr:rowOff>
    </xdr:from>
    <xdr:to>
      <xdr:col>116</xdr:col>
      <xdr:colOff>114300</xdr:colOff>
      <xdr:row>78</xdr:row>
      <xdr:rowOff>7658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2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55935</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25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104978</xdr:rowOff>
    </xdr:from>
    <xdr:to>
      <xdr:col>112</xdr:col>
      <xdr:colOff>38100</xdr:colOff>
      <xdr:row>78</xdr:row>
      <xdr:rowOff>35128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3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26255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132105</xdr:rowOff>
    </xdr:from>
    <xdr:to>
      <xdr:col>107</xdr:col>
      <xdr:colOff>101600</xdr:colOff>
      <xdr:row>78</xdr:row>
      <xdr:rowOff>62255</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53382</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4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2947</xdr:rowOff>
    </xdr:from>
    <xdr:to>
      <xdr:col>102</xdr:col>
      <xdr:colOff>165100</xdr:colOff>
      <xdr:row>78</xdr:row>
      <xdr:rowOff>104547</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3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95674</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4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11404</xdr:rowOff>
    </xdr:from>
    <xdr:to>
      <xdr:col>98</xdr:col>
      <xdr:colOff>38100</xdr:colOff>
      <xdr:row>78</xdr:row>
      <xdr:rowOff>113004</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104131</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47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類似団体平均と比較して，低い水準にある費目が多い。</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新型コロナウイルス感染症に係る宿泊療養施設運営管理事業や療養者の健康観察事業，ワクチン接種事業</a:t>
          </a:r>
          <a:r>
            <a:rPr kumimoji="1" lang="ja-JP" altLang="en-US" sz="1100">
              <a:solidFill>
                <a:schemeClr val="dk1"/>
              </a:solidFill>
              <a:effectLst/>
              <a:latin typeface="+mn-lt"/>
              <a:ea typeface="+mn-ea"/>
              <a:cs typeface="+mn-cs"/>
            </a:rPr>
            <a:t>により物件費が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子育て世帯や住民税非課税世帯等に対する臨時特別給付金</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扶助費について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より低い水準とはなっているものの，増加傾向にあるため，適正な福祉サービスの水準を維持しながら，市単独事業や国・県の水準を上回る事業についての見直しを進め，引き続き経常経費の削減等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431,267
421,569
114.74
161,481,120
153,273,328
5,492,072
85,564,006
86,226,163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150368</xdr:rowOff>
    </xdr:from>
    <xdr:to>
      <xdr:col>24</xdr:col>
      <xdr:colOff>63500</xdr:colOff>
      <xdr:row>37</xdr:row>
      <xdr:rowOff>45974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22568"/>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145796</xdr:rowOff>
    </xdr:from>
    <xdr:to>
      <xdr:col>19</xdr:col>
      <xdr:colOff>177800</xdr:colOff>
      <xdr:row>36</xdr:row>
      <xdr:rowOff>150368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179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104648</xdr:rowOff>
    </xdr:from>
    <xdr:to>
      <xdr:col>15</xdr:col>
      <xdr:colOff>50800</xdr:colOff>
      <xdr:row>36</xdr:row>
      <xdr:rowOff>145796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68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104648</xdr:rowOff>
    </xdr:from>
    <xdr:to>
      <xdr:col>10</xdr:col>
      <xdr:colOff>114300</xdr:colOff>
      <xdr:row>36</xdr:row>
      <xdr:rowOff>168656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68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166624</xdr:rowOff>
    </xdr:from>
    <xdr:to>
      <xdr:col>24</xdr:col>
      <xdr:colOff>114300</xdr:colOff>
      <xdr:row>37</xdr:row>
      <xdr:rowOff>96774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145051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99568</xdr:rowOff>
    </xdr:from>
    <xdr:to>
      <xdr:col>20</xdr:col>
      <xdr:colOff>38100</xdr:colOff>
      <xdr:row>37</xdr:row>
      <xdr:rowOff>29718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20845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94996</xdr:rowOff>
    </xdr:from>
    <xdr:to>
      <xdr:col>15</xdr:col>
      <xdr:colOff>101600</xdr:colOff>
      <xdr:row>37</xdr:row>
      <xdr:rowOff>25146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16273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53848</xdr:rowOff>
    </xdr:from>
    <xdr:to>
      <xdr:col>10</xdr:col>
      <xdr:colOff>165100</xdr:colOff>
      <xdr:row>36</xdr:row>
      <xdr:rowOff>155448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146575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117856</xdr:rowOff>
    </xdr:from>
    <xdr:to>
      <xdr:col>6</xdr:col>
      <xdr:colOff>38100</xdr:colOff>
      <xdr:row>37</xdr:row>
      <xdr:rowOff>48006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39133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135901</xdr:rowOff>
    </xdr:from>
    <xdr:to>
      <xdr:col>24</xdr:col>
      <xdr:colOff>63500</xdr:colOff>
      <xdr:row>58</xdr:row>
      <xdr:rowOff>36406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879851"/>
          <a:ext cx="838200" cy="110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135901</xdr:rowOff>
    </xdr:from>
    <xdr:to>
      <xdr:col>19</xdr:col>
      <xdr:colOff>177800</xdr:colOff>
      <xdr:row>58</xdr:row>
      <xdr:rowOff>29047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79851"/>
          <a:ext cx="889000" cy="109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99227</xdr:rowOff>
    </xdr:from>
    <xdr:to>
      <xdr:col>15</xdr:col>
      <xdr:colOff>50800</xdr:colOff>
      <xdr:row>58</xdr:row>
      <xdr:rowOff>29047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71877"/>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99227</xdr:rowOff>
    </xdr:from>
    <xdr:to>
      <xdr:col>10</xdr:col>
      <xdr:colOff>114300</xdr:colOff>
      <xdr:row>57</xdr:row>
      <xdr:rowOff>114695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71877"/>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157056</xdr:rowOff>
    </xdr:from>
    <xdr:to>
      <xdr:col>24</xdr:col>
      <xdr:colOff>114300</xdr:colOff>
      <xdr:row>58</xdr:row>
      <xdr:rowOff>87206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71983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85101</xdr:rowOff>
    </xdr:from>
    <xdr:to>
      <xdr:col>20</xdr:col>
      <xdr:colOff>38100</xdr:colOff>
      <xdr:row>52</xdr:row>
      <xdr:rowOff>15251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8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6378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92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149697</xdr:rowOff>
    </xdr:from>
    <xdr:to>
      <xdr:col>15</xdr:col>
      <xdr:colOff>101600</xdr:colOff>
      <xdr:row>58</xdr:row>
      <xdr:rowOff>79847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70974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48427</xdr:rowOff>
    </xdr:from>
    <xdr:to>
      <xdr:col>10</xdr:col>
      <xdr:colOff>165100</xdr:colOff>
      <xdr:row>57</xdr:row>
      <xdr:rowOff>150027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141154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63895</xdr:rowOff>
    </xdr:from>
    <xdr:to>
      <xdr:col>6</xdr:col>
      <xdr:colOff>38100</xdr:colOff>
      <xdr:row>57</xdr:row>
      <xdr:rowOff>165495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156622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2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33279</xdr:rowOff>
    </xdr:from>
    <xdr:to>
      <xdr:col>24</xdr:col>
      <xdr:colOff>62865</xdr:colOff>
      <xdr:row>77</xdr:row>
      <xdr:rowOff>11813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06229"/>
          <a:ext cx="1270" cy="1007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11813</xdr:rowOff>
    </xdr:from>
    <xdr:to>
      <xdr:col>24</xdr:col>
      <xdr:colOff>152400</xdr:colOff>
      <xdr:row>77</xdr:row>
      <xdr:rowOff>11813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151406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33279</xdr:rowOff>
    </xdr:from>
    <xdr:to>
      <xdr:col>24</xdr:col>
      <xdr:colOff>152400</xdr:colOff>
      <xdr:row>71</xdr:row>
      <xdr:rowOff>33279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72073</xdr:rowOff>
    </xdr:from>
    <xdr:to>
      <xdr:col>24</xdr:col>
      <xdr:colOff>63500</xdr:colOff>
      <xdr:row>77</xdr:row>
      <xdr:rowOff>89827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02273"/>
          <a:ext cx="838200" cy="1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108417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24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85540</xdr:rowOff>
    </xdr:from>
    <xdr:to>
      <xdr:col>24</xdr:col>
      <xdr:colOff>114300</xdr:colOff>
      <xdr:row>75</xdr:row>
      <xdr:rowOff>15690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89827</xdr:rowOff>
    </xdr:from>
    <xdr:to>
      <xdr:col>19</xdr:col>
      <xdr:colOff>177800</xdr:colOff>
      <xdr:row>77</xdr:row>
      <xdr:rowOff>138260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91477"/>
          <a:ext cx="889000" cy="4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109139</xdr:rowOff>
    </xdr:from>
    <xdr:to>
      <xdr:col>20</xdr:col>
      <xdr:colOff>38100</xdr:colOff>
      <xdr:row>76</xdr:row>
      <xdr:rowOff>39289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55816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138260</xdr:rowOff>
    </xdr:from>
    <xdr:to>
      <xdr:col>15</xdr:col>
      <xdr:colOff>50800</xdr:colOff>
      <xdr:row>78</xdr:row>
      <xdr:rowOff>14069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39910"/>
          <a:ext cx="889000" cy="4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156634</xdr:rowOff>
    </xdr:from>
    <xdr:to>
      <xdr:col>15</xdr:col>
      <xdr:colOff>101600</xdr:colOff>
      <xdr:row>76</xdr:row>
      <xdr:rowOff>86784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103311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14069</xdr:rowOff>
    </xdr:from>
    <xdr:to>
      <xdr:col>10</xdr:col>
      <xdr:colOff>114300</xdr:colOff>
      <xdr:row>78</xdr:row>
      <xdr:rowOff>32951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7169"/>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25479</xdr:rowOff>
    </xdr:from>
    <xdr:to>
      <xdr:col>10</xdr:col>
      <xdr:colOff>165100</xdr:colOff>
      <xdr:row>76</xdr:row>
      <xdr:rowOff>127079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143606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31917</xdr:rowOff>
    </xdr:from>
    <xdr:to>
      <xdr:col>6</xdr:col>
      <xdr:colOff>38100</xdr:colOff>
      <xdr:row>76</xdr:row>
      <xdr:rowOff>133517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6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150044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21273</xdr:rowOff>
    </xdr:from>
    <xdr:to>
      <xdr:col>24</xdr:col>
      <xdr:colOff>114300</xdr:colOff>
      <xdr:row>76</xdr:row>
      <xdr:rowOff>122873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107649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6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39027</xdr:rowOff>
    </xdr:from>
    <xdr:to>
      <xdr:col>20</xdr:col>
      <xdr:colOff>38100</xdr:colOff>
      <xdr:row>77</xdr:row>
      <xdr:rowOff>140627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131754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3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87460</xdr:rowOff>
    </xdr:from>
    <xdr:to>
      <xdr:col>15</xdr:col>
      <xdr:colOff>101600</xdr:colOff>
      <xdr:row>78</xdr:row>
      <xdr:rowOff>17610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134719</xdr:rowOff>
    </xdr:from>
    <xdr:to>
      <xdr:col>10</xdr:col>
      <xdr:colOff>165100</xdr:colOff>
      <xdr:row>78</xdr:row>
      <xdr:rowOff>64869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55996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153601</xdr:rowOff>
    </xdr:from>
    <xdr:to>
      <xdr:col>6</xdr:col>
      <xdr:colOff>38100</xdr:colOff>
      <xdr:row>78</xdr:row>
      <xdr:rowOff>83751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5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74878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4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111789</xdr:rowOff>
    </xdr:from>
    <xdr:to>
      <xdr:col>24</xdr:col>
      <xdr:colOff>63500</xdr:colOff>
      <xdr:row>97</xdr:row>
      <xdr:rowOff>76653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99539"/>
          <a:ext cx="838200" cy="30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76653</xdr:rowOff>
    </xdr:from>
    <xdr:to>
      <xdr:col>19</xdr:col>
      <xdr:colOff>177800</xdr:colOff>
      <xdr:row>97</xdr:row>
      <xdr:rowOff>120224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07303"/>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120224</xdr:rowOff>
    </xdr:from>
    <xdr:to>
      <xdr:col>15</xdr:col>
      <xdr:colOff>50800</xdr:colOff>
      <xdr:row>97</xdr:row>
      <xdr:rowOff>144638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50874"/>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144638</xdr:rowOff>
    </xdr:from>
    <xdr:to>
      <xdr:col>10</xdr:col>
      <xdr:colOff>114300</xdr:colOff>
      <xdr:row>97</xdr:row>
      <xdr:rowOff>157142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75288"/>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60989</xdr:rowOff>
    </xdr:from>
    <xdr:to>
      <xdr:col>24</xdr:col>
      <xdr:colOff>114300</xdr:colOff>
      <xdr:row>95</xdr:row>
      <xdr:rowOff>162589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4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39416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25853</xdr:rowOff>
    </xdr:from>
    <xdr:to>
      <xdr:col>20</xdr:col>
      <xdr:colOff>38100</xdr:colOff>
      <xdr:row>97</xdr:row>
      <xdr:rowOff>127453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69424</xdr:rowOff>
    </xdr:from>
    <xdr:to>
      <xdr:col>15</xdr:col>
      <xdr:colOff>101600</xdr:colOff>
      <xdr:row>97</xdr:row>
      <xdr:rowOff>171024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162151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93838</xdr:rowOff>
    </xdr:from>
    <xdr:to>
      <xdr:col>10</xdr:col>
      <xdr:colOff>165100</xdr:colOff>
      <xdr:row>98</xdr:row>
      <xdr:rowOff>23988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1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106342</xdr:rowOff>
    </xdr:from>
    <xdr:to>
      <xdr:col>6</xdr:col>
      <xdr:colOff>38100</xdr:colOff>
      <xdr:row>98</xdr:row>
      <xdr:rowOff>36492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27619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2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82093</xdr:rowOff>
    </xdr:from>
    <xdr:to>
      <xdr:col>55</xdr:col>
      <xdr:colOff>0</xdr:colOff>
      <xdr:row>38</xdr:row>
      <xdr:rowOff>88494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9719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64719</xdr:rowOff>
    </xdr:from>
    <xdr:to>
      <xdr:col>50</xdr:col>
      <xdr:colOff>114300</xdr:colOff>
      <xdr:row>38</xdr:row>
      <xdr:rowOff>82093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7981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58775</xdr:rowOff>
    </xdr:from>
    <xdr:to>
      <xdr:col>45</xdr:col>
      <xdr:colOff>177800</xdr:colOff>
      <xdr:row>38</xdr:row>
      <xdr:rowOff>64719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7387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58775</xdr:rowOff>
    </xdr:from>
    <xdr:to>
      <xdr:col>41</xdr:col>
      <xdr:colOff>50800</xdr:colOff>
      <xdr:row>38</xdr:row>
      <xdr:rowOff>58775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73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37694</xdr:rowOff>
    </xdr:from>
    <xdr:to>
      <xdr:col>55</xdr:col>
      <xdr:colOff>50800</xdr:colOff>
      <xdr:row>38</xdr:row>
      <xdr:rowOff>139294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124070</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6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31293</xdr:rowOff>
    </xdr:from>
    <xdr:to>
      <xdr:col>50</xdr:col>
      <xdr:colOff>165100</xdr:colOff>
      <xdr:row>38</xdr:row>
      <xdr:rowOff>132893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124020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13919</xdr:rowOff>
    </xdr:from>
    <xdr:to>
      <xdr:col>46</xdr:col>
      <xdr:colOff>38100</xdr:colOff>
      <xdr:row>38</xdr:row>
      <xdr:rowOff>115519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106646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7975</xdr:rowOff>
    </xdr:from>
    <xdr:to>
      <xdr:col>41</xdr:col>
      <xdr:colOff>101600</xdr:colOff>
      <xdr:row>38</xdr:row>
      <xdr:rowOff>109575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100702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xdr:rowOff>
    </xdr:from>
    <xdr:to>
      <xdr:col>36</xdr:col>
      <xdr:colOff>165100</xdr:colOff>
      <xdr:row>38</xdr:row>
      <xdr:rowOff>109575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100702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98152</xdr:rowOff>
    </xdr:from>
    <xdr:to>
      <xdr:col>55</xdr:col>
      <xdr:colOff>0</xdr:colOff>
      <xdr:row>57</xdr:row>
      <xdr:rowOff>61919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699352"/>
          <a:ext cx="838200" cy="1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61919</xdr:rowOff>
    </xdr:from>
    <xdr:to>
      <xdr:col>50</xdr:col>
      <xdr:colOff>114300</xdr:colOff>
      <xdr:row>57</xdr:row>
      <xdr:rowOff>86837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83456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71577</xdr:rowOff>
    </xdr:from>
    <xdr:to>
      <xdr:col>45</xdr:col>
      <xdr:colOff>177800</xdr:colOff>
      <xdr:row>57</xdr:row>
      <xdr:rowOff>86837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844227"/>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71577</xdr:rowOff>
    </xdr:from>
    <xdr:to>
      <xdr:col>41</xdr:col>
      <xdr:colOff>50800</xdr:colOff>
      <xdr:row>57</xdr:row>
      <xdr:rowOff>93923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844227"/>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47352</xdr:rowOff>
    </xdr:from>
    <xdr:to>
      <xdr:col>55</xdr:col>
      <xdr:colOff>50800</xdr:colOff>
      <xdr:row>56</xdr:row>
      <xdr:rowOff>148952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6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25779</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11119</xdr:rowOff>
    </xdr:from>
    <xdr:to>
      <xdr:col>50</xdr:col>
      <xdr:colOff>165100</xdr:colOff>
      <xdr:row>57</xdr:row>
      <xdr:rowOff>112719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7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103846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8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36037</xdr:rowOff>
    </xdr:from>
    <xdr:to>
      <xdr:col>46</xdr:col>
      <xdr:colOff>38100</xdr:colOff>
      <xdr:row>57</xdr:row>
      <xdr:rowOff>137637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128764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90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20777</xdr:rowOff>
    </xdr:from>
    <xdr:to>
      <xdr:col>41</xdr:col>
      <xdr:colOff>101600</xdr:colOff>
      <xdr:row>57</xdr:row>
      <xdr:rowOff>122377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113504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43123</xdr:rowOff>
    </xdr:from>
    <xdr:to>
      <xdr:col>36</xdr:col>
      <xdr:colOff>165100</xdr:colOff>
      <xdr:row>57</xdr:row>
      <xdr:rowOff>144723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135850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0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132564</xdr:rowOff>
    </xdr:from>
    <xdr:to>
      <xdr:col>55</xdr:col>
      <xdr:colOff>0</xdr:colOff>
      <xdr:row>79</xdr:row>
      <xdr:rowOff>18836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505664"/>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132564</xdr:rowOff>
    </xdr:from>
    <xdr:to>
      <xdr:col>50</xdr:col>
      <xdr:colOff>114300</xdr:colOff>
      <xdr:row>79</xdr:row>
      <xdr:rowOff>24437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05664"/>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24437</xdr:rowOff>
    </xdr:from>
    <xdr:to>
      <xdr:col>45</xdr:col>
      <xdr:colOff>177800</xdr:colOff>
      <xdr:row>79</xdr:row>
      <xdr:rowOff>32486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68987"/>
          <a:ext cx="8890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29679</xdr:rowOff>
    </xdr:from>
    <xdr:to>
      <xdr:col>41</xdr:col>
      <xdr:colOff>50800</xdr:colOff>
      <xdr:row>79</xdr:row>
      <xdr:rowOff>32486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574229"/>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139486</xdr:rowOff>
    </xdr:from>
    <xdr:to>
      <xdr:col>55</xdr:col>
      <xdr:colOff>50800</xdr:colOff>
      <xdr:row>79</xdr:row>
      <xdr:rowOff>69636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5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54413</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4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81764</xdr:rowOff>
    </xdr:from>
    <xdr:to>
      <xdr:col>50</xdr:col>
      <xdr:colOff>165100</xdr:colOff>
      <xdr:row>79</xdr:row>
      <xdr:rowOff>11914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3041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145087</xdr:rowOff>
    </xdr:from>
    <xdr:to>
      <xdr:col>46</xdr:col>
      <xdr:colOff>38100</xdr:colOff>
      <xdr:row>79</xdr:row>
      <xdr:rowOff>75237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66364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6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153136</xdr:rowOff>
    </xdr:from>
    <xdr:to>
      <xdr:col>41</xdr:col>
      <xdr:colOff>101600</xdr:colOff>
      <xdr:row>79</xdr:row>
      <xdr:rowOff>83286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74413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150329</xdr:rowOff>
    </xdr:from>
    <xdr:to>
      <xdr:col>36</xdr:col>
      <xdr:colOff>165100</xdr:colOff>
      <xdr:row>79</xdr:row>
      <xdr:rowOff>80479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71606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1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170351</xdr:rowOff>
    </xdr:from>
    <xdr:to>
      <xdr:col>55</xdr:col>
      <xdr:colOff>0</xdr:colOff>
      <xdr:row>98</xdr:row>
      <xdr:rowOff>73425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01001"/>
          <a:ext cx="8382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55156</xdr:rowOff>
    </xdr:from>
    <xdr:to>
      <xdr:col>50</xdr:col>
      <xdr:colOff>114300</xdr:colOff>
      <xdr:row>98</xdr:row>
      <xdr:rowOff>73425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57256"/>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12999</xdr:rowOff>
    </xdr:from>
    <xdr:to>
      <xdr:col>45</xdr:col>
      <xdr:colOff>177800</xdr:colOff>
      <xdr:row>98</xdr:row>
      <xdr:rowOff>55156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815099"/>
          <a:ext cx="8890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169799</xdr:rowOff>
    </xdr:from>
    <xdr:to>
      <xdr:col>41</xdr:col>
      <xdr:colOff>50800</xdr:colOff>
      <xdr:row>98</xdr:row>
      <xdr:rowOff>12999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00449"/>
          <a:ext cx="889000" cy="1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119551</xdr:rowOff>
    </xdr:from>
    <xdr:to>
      <xdr:col>55</xdr:col>
      <xdr:colOff>50800</xdr:colOff>
      <xdr:row>98</xdr:row>
      <xdr:rowOff>49701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97978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2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22625</xdr:rowOff>
    </xdr:from>
    <xdr:to>
      <xdr:col>50</xdr:col>
      <xdr:colOff>165100</xdr:colOff>
      <xdr:row>98</xdr:row>
      <xdr:rowOff>124225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115352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1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4356</xdr:rowOff>
    </xdr:from>
    <xdr:to>
      <xdr:col>46</xdr:col>
      <xdr:colOff>38100</xdr:colOff>
      <xdr:row>98</xdr:row>
      <xdr:rowOff>105956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97083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9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133649</xdr:rowOff>
    </xdr:from>
    <xdr:to>
      <xdr:col>41</xdr:col>
      <xdr:colOff>101600</xdr:colOff>
      <xdr:row>98</xdr:row>
      <xdr:rowOff>63799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54926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5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118999</xdr:rowOff>
    </xdr:from>
    <xdr:to>
      <xdr:col>36</xdr:col>
      <xdr:colOff>165100</xdr:colOff>
      <xdr:row>98</xdr:row>
      <xdr:rowOff>49149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40276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84020</xdr:rowOff>
    </xdr:from>
    <xdr:to>
      <xdr:col>85</xdr:col>
      <xdr:colOff>127000</xdr:colOff>
      <xdr:row>36</xdr:row>
      <xdr:rowOff>45484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84770"/>
          <a:ext cx="8382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162887</xdr:rowOff>
    </xdr:from>
    <xdr:to>
      <xdr:col>81</xdr:col>
      <xdr:colOff>50800</xdr:colOff>
      <xdr:row>36</xdr:row>
      <xdr:rowOff>45484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163637"/>
          <a:ext cx="889000" cy="5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162887</xdr:rowOff>
    </xdr:from>
    <xdr:to>
      <xdr:col>76</xdr:col>
      <xdr:colOff>114300</xdr:colOff>
      <xdr:row>36</xdr:row>
      <xdr:rowOff>43361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163637"/>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43361</xdr:rowOff>
    </xdr:from>
    <xdr:to>
      <xdr:col>71</xdr:col>
      <xdr:colOff>177800</xdr:colOff>
      <xdr:row>36</xdr:row>
      <xdr:rowOff>60833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15561"/>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33220</xdr:rowOff>
    </xdr:from>
    <xdr:to>
      <xdr:col>85</xdr:col>
      <xdr:colOff>177800</xdr:colOff>
      <xdr:row>35</xdr:row>
      <xdr:rowOff>134820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56097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8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166134</xdr:rowOff>
    </xdr:from>
    <xdr:to>
      <xdr:col>81</xdr:col>
      <xdr:colOff>101600</xdr:colOff>
      <xdr:row>36</xdr:row>
      <xdr:rowOff>96284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87411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112087</xdr:rowOff>
    </xdr:from>
    <xdr:to>
      <xdr:col>76</xdr:col>
      <xdr:colOff>165100</xdr:colOff>
      <xdr:row>36</xdr:row>
      <xdr:rowOff>42237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33364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0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164011</xdr:rowOff>
    </xdr:from>
    <xdr:to>
      <xdr:col>72</xdr:col>
      <xdr:colOff>38100</xdr:colOff>
      <xdr:row>36</xdr:row>
      <xdr:rowOff>94161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85288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5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10033</xdr:rowOff>
    </xdr:from>
    <xdr:to>
      <xdr:col>67</xdr:col>
      <xdr:colOff>101600</xdr:colOff>
      <xdr:row>36</xdr:row>
      <xdr:rowOff>111633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102760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140647</xdr:rowOff>
    </xdr:from>
    <xdr:to>
      <xdr:col>85</xdr:col>
      <xdr:colOff>127000</xdr:colOff>
      <xdr:row>55</xdr:row>
      <xdr:rowOff>157073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398947"/>
          <a:ext cx="838200" cy="18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140647</xdr:rowOff>
    </xdr:from>
    <xdr:to>
      <xdr:col>81</xdr:col>
      <xdr:colOff>50800</xdr:colOff>
      <xdr:row>56</xdr:row>
      <xdr:rowOff>140680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398947"/>
          <a:ext cx="889000" cy="34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140680</xdr:rowOff>
    </xdr:from>
    <xdr:to>
      <xdr:col>76</xdr:col>
      <xdr:colOff>114300</xdr:colOff>
      <xdr:row>59</xdr:row>
      <xdr:rowOff>26020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41880"/>
          <a:ext cx="889000" cy="39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101099</xdr:rowOff>
    </xdr:from>
    <xdr:to>
      <xdr:col>71</xdr:col>
      <xdr:colOff>177800</xdr:colOff>
      <xdr:row>59</xdr:row>
      <xdr:rowOff>26020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873749"/>
          <a:ext cx="889000" cy="26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106273</xdr:rowOff>
    </xdr:from>
    <xdr:to>
      <xdr:col>85</xdr:col>
      <xdr:colOff>177800</xdr:colOff>
      <xdr:row>56</xdr:row>
      <xdr:rowOff>36423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129150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89847</xdr:rowOff>
    </xdr:from>
    <xdr:to>
      <xdr:col>81</xdr:col>
      <xdr:colOff>101600</xdr:colOff>
      <xdr:row>55</xdr:row>
      <xdr:rowOff>19997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36524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89880</xdr:rowOff>
    </xdr:from>
    <xdr:to>
      <xdr:col>76</xdr:col>
      <xdr:colOff>165100</xdr:colOff>
      <xdr:row>57</xdr:row>
      <xdr:rowOff>20030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11157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8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146670</xdr:rowOff>
    </xdr:from>
    <xdr:to>
      <xdr:col>72</xdr:col>
      <xdr:colOff>38100</xdr:colOff>
      <xdr:row>59</xdr:row>
      <xdr:rowOff>76820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67947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8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50299</xdr:rowOff>
    </xdr:from>
    <xdr:to>
      <xdr:col>67</xdr:col>
      <xdr:colOff>101600</xdr:colOff>
      <xdr:row>57</xdr:row>
      <xdr:rowOff>151899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143026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123744</xdr:rowOff>
    </xdr:from>
    <xdr:to>
      <xdr:col>85</xdr:col>
      <xdr:colOff>127000</xdr:colOff>
      <xdr:row>78</xdr:row>
      <xdr:rowOff>126533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96844"/>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126533</xdr:rowOff>
    </xdr:from>
    <xdr:to>
      <xdr:col>81</xdr:col>
      <xdr:colOff>50800</xdr:colOff>
      <xdr:row>78</xdr:row>
      <xdr:rowOff>135311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99633"/>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135311</xdr:rowOff>
    </xdr:from>
    <xdr:to>
      <xdr:col>76</xdr:col>
      <xdr:colOff>114300</xdr:colOff>
      <xdr:row>78</xdr:row>
      <xdr:rowOff>139243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08411"/>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139243</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12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72944</xdr:rowOff>
    </xdr:from>
    <xdr:to>
      <xdr:col>85</xdr:col>
      <xdr:colOff>177800</xdr:colOff>
      <xdr:row>79</xdr:row>
      <xdr:rowOff>3094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75733</xdr:rowOff>
    </xdr:from>
    <xdr:to>
      <xdr:col>81</xdr:col>
      <xdr:colOff>101600</xdr:colOff>
      <xdr:row>79</xdr:row>
      <xdr:rowOff>5883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168460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1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84511</xdr:rowOff>
    </xdr:from>
    <xdr:to>
      <xdr:col>76</xdr:col>
      <xdr:colOff>165100</xdr:colOff>
      <xdr:row>79</xdr:row>
      <xdr:rowOff>14661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5788</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88443</xdr:rowOff>
    </xdr:from>
    <xdr:to>
      <xdr:col>72</xdr:col>
      <xdr:colOff>38100</xdr:colOff>
      <xdr:row>79</xdr:row>
      <xdr:rowOff>18593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9720</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554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107296</xdr:rowOff>
    </xdr:from>
    <xdr:to>
      <xdr:col>85</xdr:col>
      <xdr:colOff>127000</xdr:colOff>
      <xdr:row>97</xdr:row>
      <xdr:rowOff>143157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737946"/>
          <a:ext cx="838200" cy="3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98467</xdr:rowOff>
    </xdr:from>
    <xdr:to>
      <xdr:col>81</xdr:col>
      <xdr:colOff>50800</xdr:colOff>
      <xdr:row>97</xdr:row>
      <xdr:rowOff>107296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729117"/>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49803</xdr:rowOff>
    </xdr:from>
    <xdr:to>
      <xdr:col>76</xdr:col>
      <xdr:colOff>114300</xdr:colOff>
      <xdr:row>97</xdr:row>
      <xdr:rowOff>98467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680453"/>
          <a:ext cx="889000" cy="4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22200</xdr:rowOff>
    </xdr:from>
    <xdr:to>
      <xdr:col>71</xdr:col>
      <xdr:colOff>177800</xdr:colOff>
      <xdr:row>97</xdr:row>
      <xdr:rowOff>49803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652850"/>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92357</xdr:rowOff>
    </xdr:from>
    <xdr:to>
      <xdr:col>85</xdr:col>
      <xdr:colOff>177800</xdr:colOff>
      <xdr:row>98</xdr:row>
      <xdr:rowOff>22507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72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70784</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7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56496</xdr:rowOff>
    </xdr:from>
    <xdr:to>
      <xdr:col>81</xdr:col>
      <xdr:colOff>101600</xdr:colOff>
      <xdr:row>97</xdr:row>
      <xdr:rowOff>158096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149223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7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47667</xdr:rowOff>
    </xdr:from>
    <xdr:to>
      <xdr:col>76</xdr:col>
      <xdr:colOff>165100</xdr:colOff>
      <xdr:row>97</xdr:row>
      <xdr:rowOff>149267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6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140394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77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170453</xdr:rowOff>
    </xdr:from>
    <xdr:to>
      <xdr:col>72</xdr:col>
      <xdr:colOff>38100</xdr:colOff>
      <xdr:row>97</xdr:row>
      <xdr:rowOff>100603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6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91730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7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142850</xdr:rowOff>
    </xdr:from>
    <xdr:to>
      <xdr:col>67</xdr:col>
      <xdr:colOff>101600</xdr:colOff>
      <xdr:row>97</xdr:row>
      <xdr:rowOff>73000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64127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類似団体平均と比較して，低い水準にある費目が多い。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年度は，特別定額給付金の支給</a:t>
          </a:r>
          <a:r>
            <a:rPr kumimoji="1" lang="ja-JP" altLang="en-US" sz="1100">
              <a:solidFill>
                <a:schemeClr val="dk1"/>
              </a:solidFill>
              <a:effectLst/>
              <a:latin typeface="+mn-lt"/>
              <a:ea typeface="+mn-ea"/>
              <a:cs typeface="+mn-cs"/>
            </a:rPr>
            <a:t>が令和２年度に終了したことから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総務費が大幅に減少した。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一方で，</a:t>
          </a:r>
          <a:r>
            <a:rPr lang="ja-JP" altLang="ja-JP" sz="1100">
              <a:solidFill>
                <a:schemeClr val="dk1"/>
              </a:solidFill>
              <a:effectLst/>
              <a:latin typeface="+mn-lt"/>
              <a:ea typeface="+mn-ea"/>
              <a:cs typeface="+mn-cs"/>
            </a:rPr>
            <a:t>新型コロナウイルス感染症に係る</a:t>
          </a:r>
          <a:r>
            <a:rPr lang="ja-JP" altLang="en-US" sz="1100">
              <a:solidFill>
                <a:schemeClr val="dk1"/>
              </a:solidFill>
              <a:effectLst/>
              <a:latin typeface="+mn-lt"/>
              <a:ea typeface="+mn-ea"/>
              <a:cs typeface="+mn-cs"/>
            </a:rPr>
            <a:t>宿泊</a:t>
          </a:r>
          <a:r>
            <a:rPr lang="ja-JP" altLang="ja-JP" sz="1100">
              <a:solidFill>
                <a:schemeClr val="dk1"/>
              </a:solidFill>
              <a:effectLst/>
              <a:latin typeface="+mn-lt"/>
              <a:ea typeface="+mn-ea"/>
              <a:cs typeface="+mn-cs"/>
            </a:rPr>
            <a:t>療養</a:t>
          </a:r>
          <a:r>
            <a:rPr lang="ja-JP" altLang="en-US" sz="1100">
              <a:solidFill>
                <a:schemeClr val="dk1"/>
              </a:solidFill>
              <a:effectLst/>
              <a:latin typeface="+mn-lt"/>
              <a:ea typeface="+mn-ea"/>
              <a:cs typeface="+mn-cs"/>
            </a:rPr>
            <a:t>施設運営管理事業や療養者の</a:t>
          </a:r>
          <a:r>
            <a:rPr lang="ja-JP" altLang="ja-JP" sz="1100">
              <a:solidFill>
                <a:schemeClr val="dk1"/>
              </a:solidFill>
              <a:effectLst/>
              <a:latin typeface="+mn-lt"/>
              <a:ea typeface="+mn-ea"/>
              <a:cs typeface="+mn-cs"/>
            </a:rPr>
            <a:t>健康観察</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ワクチン接種事業</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，衛生費が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民生費について，類似団体平均より低い水準とはなっているものの，増加傾向にあるため，適正な福祉サービスの水準を維持しながら，市単独事業や国・県の水準を上回る事業についての見直しを進め，引き続き経常経費の削減等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平成２４年度決算から，決算剰余金のうち２分の１を超える額を財政調整基金に編入しており，基金</a:t>
          </a:r>
          <a:r>
            <a:rPr kumimoji="1" lang="ja-JP" altLang="en-US" sz="1050">
              <a:solidFill>
                <a:schemeClr val="dk1"/>
              </a:solidFill>
              <a:effectLst/>
              <a:latin typeface="+mn-lt"/>
              <a:ea typeface="+mn-ea"/>
              <a:cs typeface="+mn-cs"/>
            </a:rPr>
            <a:t>の充実を図っている。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令和３年度は，</a:t>
          </a:r>
          <a:r>
            <a:rPr lang="ja-JP" altLang="ja-JP" sz="1050">
              <a:solidFill>
                <a:schemeClr val="dk1"/>
              </a:solidFill>
              <a:effectLst/>
              <a:latin typeface="+mn-lt"/>
              <a:ea typeface="+mn-ea"/>
              <a:cs typeface="+mn-cs"/>
            </a:rPr>
            <a:t>普通交付税の追加交付があったことなどにより，所要の一般財源を確保できたため，基金からの取り崩しを見送った</a:t>
          </a:r>
          <a:r>
            <a:rPr lang="ja-JP" altLang="en-US" sz="1050">
              <a:solidFill>
                <a:schemeClr val="dk1"/>
              </a:solidFill>
              <a:effectLst/>
              <a:latin typeface="+mn-lt"/>
              <a:ea typeface="+mn-ea"/>
              <a:cs typeface="+mn-cs"/>
            </a:rPr>
            <a:t>ことから，</a:t>
          </a:r>
          <a:r>
            <a:rPr kumimoji="1" lang="ja-JP" altLang="ja-JP" sz="1050">
              <a:solidFill>
                <a:schemeClr val="dk1"/>
              </a:solidFill>
              <a:effectLst/>
              <a:latin typeface="+mn-lt"/>
              <a:ea typeface="+mn-ea"/>
              <a:cs typeface="+mn-cs"/>
            </a:rPr>
            <a:t>財政調整基金</a:t>
          </a:r>
          <a:r>
            <a:rPr kumimoji="1" lang="ja-JP" altLang="en-US" sz="1050">
              <a:solidFill>
                <a:schemeClr val="dk1"/>
              </a:solidFill>
              <a:effectLst/>
              <a:latin typeface="+mn-lt"/>
              <a:ea typeface="+mn-ea"/>
              <a:cs typeface="+mn-cs"/>
            </a:rPr>
            <a:t>残高，</a:t>
          </a:r>
          <a:r>
            <a:rPr kumimoji="1" lang="ja-JP" altLang="ja-JP" sz="1050">
              <a:solidFill>
                <a:schemeClr val="dk1"/>
              </a:solidFill>
              <a:effectLst/>
              <a:latin typeface="+mn-lt"/>
              <a:ea typeface="+mn-ea"/>
              <a:cs typeface="+mn-cs"/>
            </a:rPr>
            <a:t>実質収支額</a:t>
          </a:r>
          <a:r>
            <a:rPr kumimoji="1" lang="ja-JP" altLang="en-US" sz="1050">
              <a:solidFill>
                <a:schemeClr val="dk1"/>
              </a:solidFill>
              <a:effectLst/>
              <a:latin typeface="+mn-lt"/>
              <a:ea typeface="+mn-ea"/>
              <a:cs typeface="+mn-cs"/>
            </a:rPr>
            <a:t>ともに</a:t>
          </a:r>
          <a:r>
            <a:rPr kumimoji="1" lang="ja-JP" altLang="ja-JP" sz="1050">
              <a:solidFill>
                <a:schemeClr val="dk1"/>
              </a:solidFill>
              <a:effectLst/>
              <a:latin typeface="+mn-lt"/>
              <a:ea typeface="+mn-ea"/>
              <a:cs typeface="+mn-cs"/>
            </a:rPr>
            <a:t>，前年度に比べ増加</a:t>
          </a:r>
          <a:r>
            <a:rPr kumimoji="1" lang="ja-JP" altLang="en-US" sz="1050">
              <a:solidFill>
                <a:schemeClr val="dk1"/>
              </a:solidFill>
              <a:effectLst/>
              <a:latin typeface="+mn-lt"/>
              <a:ea typeface="+mn-ea"/>
              <a:cs typeface="+mn-cs"/>
            </a:rPr>
            <a:t>した</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今後も，将来にわたって健全な財政運営を維持していくため，標準財政規模を基準に，基金残高は１０％以上，実質収支では３～５％を目安として，適切な規模の確保に努めていく。</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連結ならびにそれぞれの会計において赤字額は発生していない。今後も全会計において黒字を維持するとともに，特別会計等に対する基準外繰出金の抑制に努める。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78</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79</v>
      </c>
      <c r="C2" s="173"/>
      <c r="D2" s="174"/>
    </row>
    <row r="3" spans="1:119" ht="18.75" customHeight="1" thickBot="1" x14ac:dyDescent="0.2">
      <c r="A3" s="172"/>
      <c r="B3" s="576" t="s">
        <v>80</v>
      </c>
      <c r="C3" s="577"/>
      <c r="D3" s="577"/>
      <c r="E3" s="578"/>
      <c r="F3" s="578"/>
      <c r="G3" s="578"/>
      <c r="H3" s="578"/>
      <c r="I3" s="578"/>
      <c r="J3" s="578"/>
      <c r="K3" s="578"/>
      <c r="L3" s="578" t="s">
        <v>81</v>
      </c>
      <c r="M3" s="578"/>
      <c r="N3" s="578"/>
      <c r="O3" s="578"/>
      <c r="P3" s="578"/>
      <c r="Q3" s="578"/>
      <c r="R3" s="581"/>
      <c r="S3" s="581"/>
      <c r="T3" s="581"/>
      <c r="U3" s="581"/>
      <c r="V3" s="582"/>
      <c r="W3" s="472" t="s">
        <v>82</v>
      </c>
      <c r="X3" s="473"/>
      <c r="Y3" s="473"/>
      <c r="Z3" s="473"/>
      <c r="AA3" s="473"/>
      <c r="AB3" s="577"/>
      <c r="AC3" s="581" t="s">
        <v>83</v>
      </c>
      <c r="AD3" s="473"/>
      <c r="AE3" s="473"/>
      <c r="AF3" s="473"/>
      <c r="AG3" s="473"/>
      <c r="AH3" s="473"/>
      <c r="AI3" s="473"/>
      <c r="AJ3" s="473"/>
      <c r="AK3" s="473"/>
      <c r="AL3" s="543"/>
      <c r="AM3" s="472" t="s">
        <v>84</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85</v>
      </c>
      <c r="BO3" s="473"/>
      <c r="BP3" s="473"/>
      <c r="BQ3" s="473"/>
      <c r="BR3" s="473"/>
      <c r="BS3" s="473"/>
      <c r="BT3" s="473"/>
      <c r="BU3" s="543"/>
      <c r="BV3" s="472" t="s">
        <v>86</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87</v>
      </c>
      <c r="CU3" s="473"/>
      <c r="CV3" s="473"/>
      <c r="CW3" s="473"/>
      <c r="CX3" s="473"/>
      <c r="CY3" s="473"/>
      <c r="CZ3" s="473"/>
      <c r="DA3" s="543"/>
      <c r="DB3" s="472" t="s">
        <v>88</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89</v>
      </c>
      <c r="AZ4" s="430"/>
      <c r="BA4" s="430"/>
      <c r="BB4" s="430"/>
      <c r="BC4" s="430"/>
      <c r="BD4" s="430"/>
      <c r="BE4" s="430"/>
      <c r="BF4" s="430"/>
      <c r="BG4" s="430"/>
      <c r="BH4" s="430"/>
      <c r="BI4" s="430"/>
      <c r="BJ4" s="430"/>
      <c r="BK4" s="430"/>
      <c r="BL4" s="430"/>
      <c r="BM4" s="431"/>
      <c r="BN4" s="432">
        <v>161481120</v>
      </c>
      <c r="BO4" s="433"/>
      <c r="BP4" s="433"/>
      <c r="BQ4" s="433"/>
      <c r="BR4" s="433"/>
      <c r="BS4" s="433"/>
      <c r="BT4" s="433"/>
      <c r="BU4" s="434"/>
      <c r="BV4" s="432">
        <v>188371901</v>
      </c>
      <c r="BW4" s="433"/>
      <c r="BX4" s="433"/>
      <c r="BY4" s="433"/>
      <c r="BZ4" s="433"/>
      <c r="CA4" s="433"/>
      <c r="CB4" s="433"/>
      <c r="CC4" s="434"/>
      <c r="CD4" s="569" t="s">
        <v>90</v>
      </c>
      <c r="CE4" s="570"/>
      <c r="CF4" s="570"/>
      <c r="CG4" s="570"/>
      <c r="CH4" s="570"/>
      <c r="CI4" s="570"/>
      <c r="CJ4" s="570"/>
      <c r="CK4" s="570"/>
      <c r="CL4" s="570"/>
      <c r="CM4" s="570"/>
      <c r="CN4" s="570"/>
      <c r="CO4" s="570"/>
      <c r="CP4" s="570"/>
      <c r="CQ4" s="570"/>
      <c r="CR4" s="570"/>
      <c r="CS4" s="571"/>
      <c r="CT4" s="572">
        <v>6.4</v>
      </c>
      <c r="CU4" s="573"/>
      <c r="CV4" s="573"/>
      <c r="CW4" s="573"/>
      <c r="CX4" s="573"/>
      <c r="CY4" s="573"/>
      <c r="CZ4" s="573"/>
      <c r="DA4" s="574"/>
      <c r="DB4" s="572">
        <v>6.3</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91</v>
      </c>
      <c r="AN5" s="360"/>
      <c r="AO5" s="360"/>
      <c r="AP5" s="360"/>
      <c r="AQ5" s="360"/>
      <c r="AR5" s="360"/>
      <c r="AS5" s="360"/>
      <c r="AT5" s="361"/>
      <c r="AU5" s="461" t="s">
        <v>92</v>
      </c>
      <c r="AV5" s="462"/>
      <c r="AW5" s="462"/>
      <c r="AX5" s="462"/>
      <c r="AY5" s="417" t="s">
        <v>93</v>
      </c>
      <c r="AZ5" s="418"/>
      <c r="BA5" s="418"/>
      <c r="BB5" s="418"/>
      <c r="BC5" s="418"/>
      <c r="BD5" s="418"/>
      <c r="BE5" s="418"/>
      <c r="BF5" s="418"/>
      <c r="BG5" s="418"/>
      <c r="BH5" s="418"/>
      <c r="BI5" s="418"/>
      <c r="BJ5" s="418"/>
      <c r="BK5" s="418"/>
      <c r="BL5" s="418"/>
      <c r="BM5" s="419"/>
      <c r="BN5" s="403">
        <v>153273328</v>
      </c>
      <c r="BO5" s="404"/>
      <c r="BP5" s="404"/>
      <c r="BQ5" s="404"/>
      <c r="BR5" s="404"/>
      <c r="BS5" s="404"/>
      <c r="BT5" s="404"/>
      <c r="BU5" s="405"/>
      <c r="BV5" s="403">
        <v>180740006</v>
      </c>
      <c r="BW5" s="404"/>
      <c r="BX5" s="404"/>
      <c r="BY5" s="404"/>
      <c r="BZ5" s="404"/>
      <c r="CA5" s="404"/>
      <c r="CB5" s="404"/>
      <c r="CC5" s="405"/>
      <c r="CD5" s="443" t="s">
        <v>94</v>
      </c>
      <c r="CE5" s="363"/>
      <c r="CF5" s="363"/>
      <c r="CG5" s="363"/>
      <c r="CH5" s="363"/>
      <c r="CI5" s="363"/>
      <c r="CJ5" s="363"/>
      <c r="CK5" s="363"/>
      <c r="CL5" s="363"/>
      <c r="CM5" s="363"/>
      <c r="CN5" s="363"/>
      <c r="CO5" s="363"/>
      <c r="CP5" s="363"/>
      <c r="CQ5" s="363"/>
      <c r="CR5" s="363"/>
      <c r="CS5" s="444"/>
      <c r="CT5" s="400">
        <v>87.2</v>
      </c>
      <c r="CU5" s="401"/>
      <c r="CV5" s="401"/>
      <c r="CW5" s="401"/>
      <c r="CX5" s="401"/>
      <c r="CY5" s="401"/>
      <c r="CZ5" s="401"/>
      <c r="DA5" s="402"/>
      <c r="DB5" s="400">
        <v>90.9</v>
      </c>
      <c r="DC5" s="401"/>
      <c r="DD5" s="401"/>
      <c r="DE5" s="401"/>
      <c r="DF5" s="401"/>
      <c r="DG5" s="401"/>
      <c r="DH5" s="401"/>
      <c r="DI5" s="402"/>
    </row>
    <row r="6" spans="1:119" ht="18.75" customHeight="1" x14ac:dyDescent="0.15">
      <c r="A6" s="172"/>
      <c r="B6" s="549" t="s">
        <v>95</v>
      </c>
      <c r="C6" s="390"/>
      <c r="D6" s="390"/>
      <c r="E6" s="550"/>
      <c r="F6" s="550"/>
      <c r="G6" s="550"/>
      <c r="H6" s="550"/>
      <c r="I6" s="550"/>
      <c r="J6" s="550"/>
      <c r="K6" s="550"/>
      <c r="L6" s="550" t="s">
        <v>96</v>
      </c>
      <c r="M6" s="550"/>
      <c r="N6" s="550"/>
      <c r="O6" s="550"/>
      <c r="P6" s="550"/>
      <c r="Q6" s="550"/>
      <c r="R6" s="388"/>
      <c r="S6" s="388"/>
      <c r="T6" s="388"/>
      <c r="U6" s="388"/>
      <c r="V6" s="556"/>
      <c r="W6" s="493" t="s">
        <v>97</v>
      </c>
      <c r="X6" s="389"/>
      <c r="Y6" s="389"/>
      <c r="Z6" s="389"/>
      <c r="AA6" s="389"/>
      <c r="AB6" s="390"/>
      <c r="AC6" s="561" t="s">
        <v>98</v>
      </c>
      <c r="AD6" s="562"/>
      <c r="AE6" s="562"/>
      <c r="AF6" s="562"/>
      <c r="AG6" s="562"/>
      <c r="AH6" s="562"/>
      <c r="AI6" s="562"/>
      <c r="AJ6" s="562"/>
      <c r="AK6" s="562"/>
      <c r="AL6" s="563"/>
      <c r="AM6" s="460" t="s">
        <v>99</v>
      </c>
      <c r="AN6" s="360"/>
      <c r="AO6" s="360"/>
      <c r="AP6" s="360"/>
      <c r="AQ6" s="360"/>
      <c r="AR6" s="360"/>
      <c r="AS6" s="360"/>
      <c r="AT6" s="361"/>
      <c r="AU6" s="461" t="s">
        <v>100</v>
      </c>
      <c r="AV6" s="462"/>
      <c r="AW6" s="462"/>
      <c r="AX6" s="462"/>
      <c r="AY6" s="417" t="s">
        <v>101</v>
      </c>
      <c r="AZ6" s="418"/>
      <c r="BA6" s="418"/>
      <c r="BB6" s="418"/>
      <c r="BC6" s="418"/>
      <c r="BD6" s="418"/>
      <c r="BE6" s="418"/>
      <c r="BF6" s="418"/>
      <c r="BG6" s="418"/>
      <c r="BH6" s="418"/>
      <c r="BI6" s="418"/>
      <c r="BJ6" s="418"/>
      <c r="BK6" s="418"/>
      <c r="BL6" s="418"/>
      <c r="BM6" s="419"/>
      <c r="BN6" s="403">
        <v>8207792</v>
      </c>
      <c r="BO6" s="404"/>
      <c r="BP6" s="404"/>
      <c r="BQ6" s="404"/>
      <c r="BR6" s="404"/>
      <c r="BS6" s="404"/>
      <c r="BT6" s="404"/>
      <c r="BU6" s="405"/>
      <c r="BV6" s="403">
        <v>7631895</v>
      </c>
      <c r="BW6" s="404"/>
      <c r="BX6" s="404"/>
      <c r="BY6" s="404"/>
      <c r="BZ6" s="404"/>
      <c r="CA6" s="404"/>
      <c r="CB6" s="404"/>
      <c r="CC6" s="405"/>
      <c r="CD6" s="443" t="s">
        <v>102</v>
      </c>
      <c r="CE6" s="363"/>
      <c r="CF6" s="363"/>
      <c r="CG6" s="363"/>
      <c r="CH6" s="363"/>
      <c r="CI6" s="363"/>
      <c r="CJ6" s="363"/>
      <c r="CK6" s="363"/>
      <c r="CL6" s="363"/>
      <c r="CM6" s="363"/>
      <c r="CN6" s="363"/>
      <c r="CO6" s="363"/>
      <c r="CP6" s="363"/>
      <c r="CQ6" s="363"/>
      <c r="CR6" s="363"/>
      <c r="CS6" s="444"/>
      <c r="CT6" s="546">
        <v>90</v>
      </c>
      <c r="CU6" s="547"/>
      <c r="CV6" s="547"/>
      <c r="CW6" s="547"/>
      <c r="CX6" s="547"/>
      <c r="CY6" s="547"/>
      <c r="CZ6" s="547"/>
      <c r="DA6" s="548"/>
      <c r="DB6" s="546">
        <v>94.5</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103</v>
      </c>
      <c r="AN7" s="360"/>
      <c r="AO7" s="360"/>
      <c r="AP7" s="360"/>
      <c r="AQ7" s="360"/>
      <c r="AR7" s="360"/>
      <c r="AS7" s="360"/>
      <c r="AT7" s="361"/>
      <c r="AU7" s="461" t="s">
        <v>104</v>
      </c>
      <c r="AV7" s="462"/>
      <c r="AW7" s="462"/>
      <c r="AX7" s="462"/>
      <c r="AY7" s="417" t="s">
        <v>105</v>
      </c>
      <c r="AZ7" s="418"/>
      <c r="BA7" s="418"/>
      <c r="BB7" s="418"/>
      <c r="BC7" s="418"/>
      <c r="BD7" s="418"/>
      <c r="BE7" s="418"/>
      <c r="BF7" s="418"/>
      <c r="BG7" s="418"/>
      <c r="BH7" s="418"/>
      <c r="BI7" s="418"/>
      <c r="BJ7" s="418"/>
      <c r="BK7" s="418"/>
      <c r="BL7" s="418"/>
      <c r="BM7" s="419"/>
      <c r="BN7" s="403">
        <v>2715720</v>
      </c>
      <c r="BO7" s="404"/>
      <c r="BP7" s="404"/>
      <c r="BQ7" s="404"/>
      <c r="BR7" s="404"/>
      <c r="BS7" s="404"/>
      <c r="BT7" s="404"/>
      <c r="BU7" s="405"/>
      <c r="BV7" s="403">
        <v>2529674</v>
      </c>
      <c r="BW7" s="404"/>
      <c r="BX7" s="404"/>
      <c r="BY7" s="404"/>
      <c r="BZ7" s="404"/>
      <c r="CA7" s="404"/>
      <c r="CB7" s="404"/>
      <c r="CC7" s="405"/>
      <c r="CD7" s="443" t="s">
        <v>106</v>
      </c>
      <c r="CE7" s="363"/>
      <c r="CF7" s="363"/>
      <c r="CG7" s="363"/>
      <c r="CH7" s="363"/>
      <c r="CI7" s="363"/>
      <c r="CJ7" s="363"/>
      <c r="CK7" s="363"/>
      <c r="CL7" s="363"/>
      <c r="CM7" s="363"/>
      <c r="CN7" s="363"/>
      <c r="CO7" s="363"/>
      <c r="CP7" s="363"/>
      <c r="CQ7" s="363"/>
      <c r="CR7" s="363"/>
      <c r="CS7" s="444"/>
      <c r="CT7" s="403">
        <v>85564006</v>
      </c>
      <c r="CU7" s="404"/>
      <c r="CV7" s="404"/>
      <c r="CW7" s="404"/>
      <c r="CX7" s="404"/>
      <c r="CY7" s="404"/>
      <c r="CZ7" s="404"/>
      <c r="DA7" s="405"/>
      <c r="DB7" s="403">
        <v>81265849</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107</v>
      </c>
      <c r="AN8" s="360"/>
      <c r="AO8" s="360"/>
      <c r="AP8" s="360"/>
      <c r="AQ8" s="360"/>
      <c r="AR8" s="360"/>
      <c r="AS8" s="360"/>
      <c r="AT8" s="361"/>
      <c r="AU8" s="461" t="s">
        <v>100</v>
      </c>
      <c r="AV8" s="462"/>
      <c r="AW8" s="462"/>
      <c r="AX8" s="462"/>
      <c r="AY8" s="417" t="s">
        <v>108</v>
      </c>
      <c r="AZ8" s="418"/>
      <c r="BA8" s="418"/>
      <c r="BB8" s="418"/>
      <c r="BC8" s="418"/>
      <c r="BD8" s="418"/>
      <c r="BE8" s="418"/>
      <c r="BF8" s="418"/>
      <c r="BG8" s="418"/>
      <c r="BH8" s="418"/>
      <c r="BI8" s="418"/>
      <c r="BJ8" s="418"/>
      <c r="BK8" s="418"/>
      <c r="BL8" s="418"/>
      <c r="BM8" s="419"/>
      <c r="BN8" s="403">
        <v>5492072</v>
      </c>
      <c r="BO8" s="404"/>
      <c r="BP8" s="404"/>
      <c r="BQ8" s="404"/>
      <c r="BR8" s="404"/>
      <c r="BS8" s="404"/>
      <c r="BT8" s="404"/>
      <c r="BU8" s="405"/>
      <c r="BV8" s="403">
        <v>5102221</v>
      </c>
      <c r="BW8" s="404"/>
      <c r="BX8" s="404"/>
      <c r="BY8" s="404"/>
      <c r="BZ8" s="404"/>
      <c r="CA8" s="404"/>
      <c r="CB8" s="404"/>
      <c r="CC8" s="405"/>
      <c r="CD8" s="443" t="s">
        <v>109</v>
      </c>
      <c r="CE8" s="363"/>
      <c r="CF8" s="363"/>
      <c r="CG8" s="363"/>
      <c r="CH8" s="363"/>
      <c r="CI8" s="363"/>
      <c r="CJ8" s="363"/>
      <c r="CK8" s="363"/>
      <c r="CL8" s="363"/>
      <c r="CM8" s="363"/>
      <c r="CN8" s="363"/>
      <c r="CO8" s="363"/>
      <c r="CP8" s="363"/>
      <c r="CQ8" s="363"/>
      <c r="CR8" s="363"/>
      <c r="CS8" s="444"/>
      <c r="CT8" s="506">
        <v>0.94</v>
      </c>
      <c r="CU8" s="507"/>
      <c r="CV8" s="507"/>
      <c r="CW8" s="507"/>
      <c r="CX8" s="507"/>
      <c r="CY8" s="507"/>
      <c r="CZ8" s="507"/>
      <c r="DA8" s="508"/>
      <c r="DB8" s="506">
        <v>0.96</v>
      </c>
      <c r="DC8" s="507"/>
      <c r="DD8" s="507"/>
      <c r="DE8" s="507"/>
      <c r="DF8" s="507"/>
      <c r="DG8" s="507"/>
      <c r="DH8" s="507"/>
      <c r="DI8" s="508"/>
    </row>
    <row r="9" spans="1:119" ht="18.75" customHeight="1" thickBot="1" x14ac:dyDescent="0.2">
      <c r="A9" s="172"/>
      <c r="B9" s="535" t="s">
        <v>110</v>
      </c>
      <c r="C9" s="536"/>
      <c r="D9" s="536"/>
      <c r="E9" s="536"/>
      <c r="F9" s="536"/>
      <c r="G9" s="536"/>
      <c r="H9" s="536"/>
      <c r="I9" s="536"/>
      <c r="J9" s="536"/>
      <c r="K9" s="454"/>
      <c r="L9" s="537" t="s">
        <v>111</v>
      </c>
      <c r="M9" s="538"/>
      <c r="N9" s="538"/>
      <c r="O9" s="538"/>
      <c r="P9" s="538"/>
      <c r="Q9" s="539"/>
      <c r="R9" s="540">
        <v>426468</v>
      </c>
      <c r="S9" s="541"/>
      <c r="T9" s="541"/>
      <c r="U9" s="541"/>
      <c r="V9" s="542"/>
      <c r="W9" s="472" t="s">
        <v>112</v>
      </c>
      <c r="X9" s="473"/>
      <c r="Y9" s="473"/>
      <c r="Z9" s="473"/>
      <c r="AA9" s="473"/>
      <c r="AB9" s="473"/>
      <c r="AC9" s="473"/>
      <c r="AD9" s="473"/>
      <c r="AE9" s="473"/>
      <c r="AF9" s="473"/>
      <c r="AG9" s="473"/>
      <c r="AH9" s="473"/>
      <c r="AI9" s="473"/>
      <c r="AJ9" s="473"/>
      <c r="AK9" s="473"/>
      <c r="AL9" s="543"/>
      <c r="AM9" s="460" t="s">
        <v>113</v>
      </c>
      <c r="AN9" s="360"/>
      <c r="AO9" s="360"/>
      <c r="AP9" s="360"/>
      <c r="AQ9" s="360"/>
      <c r="AR9" s="360"/>
      <c r="AS9" s="360"/>
      <c r="AT9" s="361"/>
      <c r="AU9" s="461" t="s">
        <v>100</v>
      </c>
      <c r="AV9" s="462"/>
      <c r="AW9" s="462"/>
      <c r="AX9" s="462"/>
      <c r="AY9" s="417" t="s">
        <v>114</v>
      </c>
      <c r="AZ9" s="418"/>
      <c r="BA9" s="418"/>
      <c r="BB9" s="418"/>
      <c r="BC9" s="418"/>
      <c r="BD9" s="418"/>
      <c r="BE9" s="418"/>
      <c r="BF9" s="418"/>
      <c r="BG9" s="418"/>
      <c r="BH9" s="418"/>
      <c r="BI9" s="418"/>
      <c r="BJ9" s="418"/>
      <c r="BK9" s="418"/>
      <c r="BL9" s="418"/>
      <c r="BM9" s="419"/>
      <c r="BN9" s="403">
        <v>389851</v>
      </c>
      <c r="BO9" s="404"/>
      <c r="BP9" s="404"/>
      <c r="BQ9" s="404"/>
      <c r="BR9" s="404"/>
      <c r="BS9" s="404"/>
      <c r="BT9" s="404"/>
      <c r="BU9" s="405"/>
      <c r="BV9" s="403">
        <v>1106485</v>
      </c>
      <c r="BW9" s="404"/>
      <c r="BX9" s="404"/>
      <c r="BY9" s="404"/>
      <c r="BZ9" s="404"/>
      <c r="CA9" s="404"/>
      <c r="CB9" s="404"/>
      <c r="CC9" s="405"/>
      <c r="CD9" s="443" t="s">
        <v>115</v>
      </c>
      <c r="CE9" s="363"/>
      <c r="CF9" s="363"/>
      <c r="CG9" s="363"/>
      <c r="CH9" s="363"/>
      <c r="CI9" s="363"/>
      <c r="CJ9" s="363"/>
      <c r="CK9" s="363"/>
      <c r="CL9" s="363"/>
      <c r="CM9" s="363"/>
      <c r="CN9" s="363"/>
      <c r="CO9" s="363"/>
      <c r="CP9" s="363"/>
      <c r="CQ9" s="363"/>
      <c r="CR9" s="363"/>
      <c r="CS9" s="444"/>
      <c r="CT9" s="400">
        <v>9.6</v>
      </c>
      <c r="CU9" s="401"/>
      <c r="CV9" s="401"/>
      <c r="CW9" s="401"/>
      <c r="CX9" s="401"/>
      <c r="CY9" s="401"/>
      <c r="CZ9" s="401"/>
      <c r="DA9" s="402"/>
      <c r="DB9" s="400">
        <v>10</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116</v>
      </c>
      <c r="M10" s="360"/>
      <c r="N10" s="360"/>
      <c r="O10" s="360"/>
      <c r="P10" s="360"/>
      <c r="Q10" s="361"/>
      <c r="R10" s="356">
        <v>413954</v>
      </c>
      <c r="S10" s="357"/>
      <c r="T10" s="357"/>
      <c r="U10" s="357"/>
      <c r="V10" s="416"/>
      <c r="W10" s="544"/>
      <c r="X10" s="354"/>
      <c r="Y10" s="354"/>
      <c r="Z10" s="354"/>
      <c r="AA10" s="354"/>
      <c r="AB10" s="354"/>
      <c r="AC10" s="354"/>
      <c r="AD10" s="354"/>
      <c r="AE10" s="354"/>
      <c r="AF10" s="354"/>
      <c r="AG10" s="354"/>
      <c r="AH10" s="354"/>
      <c r="AI10" s="354"/>
      <c r="AJ10" s="354"/>
      <c r="AK10" s="354"/>
      <c r="AL10" s="545"/>
      <c r="AM10" s="460" t="s">
        <v>117</v>
      </c>
      <c r="AN10" s="360"/>
      <c r="AO10" s="360"/>
      <c r="AP10" s="360"/>
      <c r="AQ10" s="360"/>
      <c r="AR10" s="360"/>
      <c r="AS10" s="360"/>
      <c r="AT10" s="361"/>
      <c r="AU10" s="461" t="s">
        <v>100</v>
      </c>
      <c r="AV10" s="462"/>
      <c r="AW10" s="462"/>
      <c r="AX10" s="462"/>
      <c r="AY10" s="417" t="s">
        <v>118</v>
      </c>
      <c r="AZ10" s="418"/>
      <c r="BA10" s="418"/>
      <c r="BB10" s="418"/>
      <c r="BC10" s="418"/>
      <c r="BD10" s="418"/>
      <c r="BE10" s="418"/>
      <c r="BF10" s="418"/>
      <c r="BG10" s="418"/>
      <c r="BH10" s="418"/>
      <c r="BI10" s="418"/>
      <c r="BJ10" s="418"/>
      <c r="BK10" s="418"/>
      <c r="BL10" s="418"/>
      <c r="BM10" s="419"/>
      <c r="BN10" s="403">
        <v>4010</v>
      </c>
      <c r="BO10" s="404"/>
      <c r="BP10" s="404"/>
      <c r="BQ10" s="404"/>
      <c r="BR10" s="404"/>
      <c r="BS10" s="404"/>
      <c r="BT10" s="404"/>
      <c r="BU10" s="405"/>
      <c r="BV10" s="403">
        <v>4010</v>
      </c>
      <c r="BW10" s="404"/>
      <c r="BX10" s="404"/>
      <c r="BY10" s="404"/>
      <c r="BZ10" s="404"/>
      <c r="CA10" s="404"/>
      <c r="CB10" s="404"/>
      <c r="CC10" s="405"/>
      <c r="CD10" s="175" t="s">
        <v>119</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4"/>
      <c r="L11" s="364" t="s">
        <v>120</v>
      </c>
      <c r="M11" s="365"/>
      <c r="N11" s="365"/>
      <c r="O11" s="365"/>
      <c r="P11" s="365"/>
      <c r="Q11" s="366"/>
      <c r="R11" s="532" t="s">
        <v>121</v>
      </c>
      <c r="S11" s="533"/>
      <c r="T11" s="533"/>
      <c r="U11" s="533"/>
      <c r="V11" s="534"/>
      <c r="W11" s="544"/>
      <c r="X11" s="354"/>
      <c r="Y11" s="354"/>
      <c r="Z11" s="354"/>
      <c r="AA11" s="354"/>
      <c r="AB11" s="354"/>
      <c r="AC11" s="354"/>
      <c r="AD11" s="354"/>
      <c r="AE11" s="354"/>
      <c r="AF11" s="354"/>
      <c r="AG11" s="354"/>
      <c r="AH11" s="354"/>
      <c r="AI11" s="354"/>
      <c r="AJ11" s="354"/>
      <c r="AK11" s="354"/>
      <c r="AL11" s="545"/>
      <c r="AM11" s="460" t="s">
        <v>122</v>
      </c>
      <c r="AN11" s="360"/>
      <c r="AO11" s="360"/>
      <c r="AP11" s="360"/>
      <c r="AQ11" s="360"/>
      <c r="AR11" s="360"/>
      <c r="AS11" s="360"/>
      <c r="AT11" s="361"/>
      <c r="AU11" s="461" t="s">
        <v>123</v>
      </c>
      <c r="AV11" s="462"/>
      <c r="AW11" s="462"/>
      <c r="AX11" s="462"/>
      <c r="AY11" s="417" t="s">
        <v>124</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125</v>
      </c>
      <c r="CE11" s="363"/>
      <c r="CF11" s="363"/>
      <c r="CG11" s="363"/>
      <c r="CH11" s="363"/>
      <c r="CI11" s="363"/>
      <c r="CJ11" s="363"/>
      <c r="CK11" s="363"/>
      <c r="CL11" s="363"/>
      <c r="CM11" s="363"/>
      <c r="CN11" s="363"/>
      <c r="CO11" s="363"/>
      <c r="CP11" s="363"/>
      <c r="CQ11" s="363"/>
      <c r="CR11" s="363"/>
      <c r="CS11" s="444"/>
      <c r="CT11" s="506" t="s">
        <v>126</v>
      </c>
      <c r="CU11" s="507"/>
      <c r="CV11" s="507"/>
      <c r="CW11" s="507"/>
      <c r="CX11" s="507"/>
      <c r="CY11" s="507"/>
      <c r="CZ11" s="507"/>
      <c r="DA11" s="508"/>
      <c r="DB11" s="506" t="s">
        <v>127</v>
      </c>
      <c r="DC11" s="507"/>
      <c r="DD11" s="507"/>
      <c r="DE11" s="507"/>
      <c r="DF11" s="507"/>
      <c r="DG11" s="507"/>
      <c r="DH11" s="507"/>
      <c r="DI11" s="508"/>
    </row>
    <row r="12" spans="1:119" ht="18.75" customHeight="1" x14ac:dyDescent="0.15">
      <c r="A12" s="172"/>
      <c r="B12" s="509" t="s">
        <v>128</v>
      </c>
      <c r="C12" s="510"/>
      <c r="D12" s="510"/>
      <c r="E12" s="510"/>
      <c r="F12" s="510"/>
      <c r="G12" s="510"/>
      <c r="H12" s="510"/>
      <c r="I12" s="510"/>
      <c r="J12" s="510"/>
      <c r="K12" s="511"/>
      <c r="L12" s="518" t="s">
        <v>129</v>
      </c>
      <c r="M12" s="519"/>
      <c r="N12" s="519"/>
      <c r="O12" s="519"/>
      <c r="P12" s="519"/>
      <c r="Q12" s="520"/>
      <c r="R12" s="521">
        <v>431267</v>
      </c>
      <c r="S12" s="522"/>
      <c r="T12" s="522"/>
      <c r="U12" s="522"/>
      <c r="V12" s="523"/>
      <c r="W12" s="524" t="s">
        <v>1</v>
      </c>
      <c r="X12" s="462"/>
      <c r="Y12" s="462"/>
      <c r="Z12" s="462"/>
      <c r="AA12" s="462"/>
      <c r="AB12" s="525"/>
      <c r="AC12" s="526" t="s">
        <v>130</v>
      </c>
      <c r="AD12" s="527"/>
      <c r="AE12" s="527"/>
      <c r="AF12" s="527"/>
      <c r="AG12" s="528"/>
      <c r="AH12" s="526" t="s">
        <v>131</v>
      </c>
      <c r="AI12" s="527"/>
      <c r="AJ12" s="527"/>
      <c r="AK12" s="527"/>
      <c r="AL12" s="529"/>
      <c r="AM12" s="460" t="s">
        <v>132</v>
      </c>
      <c r="AN12" s="360"/>
      <c r="AO12" s="360"/>
      <c r="AP12" s="360"/>
      <c r="AQ12" s="360"/>
      <c r="AR12" s="360"/>
      <c r="AS12" s="360"/>
      <c r="AT12" s="361"/>
      <c r="AU12" s="461" t="s">
        <v>133</v>
      </c>
      <c r="AV12" s="462"/>
      <c r="AW12" s="462"/>
      <c r="AX12" s="462"/>
      <c r="AY12" s="417" t="s">
        <v>134</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3000000</v>
      </c>
      <c r="BW12" s="404"/>
      <c r="BX12" s="404"/>
      <c r="BY12" s="404"/>
      <c r="BZ12" s="404"/>
      <c r="CA12" s="404"/>
      <c r="CB12" s="404"/>
      <c r="CC12" s="405"/>
      <c r="CD12" s="443" t="s">
        <v>135</v>
      </c>
      <c r="CE12" s="363"/>
      <c r="CF12" s="363"/>
      <c r="CG12" s="363"/>
      <c r="CH12" s="363"/>
      <c r="CI12" s="363"/>
      <c r="CJ12" s="363"/>
      <c r="CK12" s="363"/>
      <c r="CL12" s="363"/>
      <c r="CM12" s="363"/>
      <c r="CN12" s="363"/>
      <c r="CO12" s="363"/>
      <c r="CP12" s="363"/>
      <c r="CQ12" s="363"/>
      <c r="CR12" s="363"/>
      <c r="CS12" s="444"/>
      <c r="CT12" s="506" t="s">
        <v>126</v>
      </c>
      <c r="CU12" s="507"/>
      <c r="CV12" s="507"/>
      <c r="CW12" s="507"/>
      <c r="CX12" s="507"/>
      <c r="CY12" s="507"/>
      <c r="CZ12" s="507"/>
      <c r="DA12" s="508"/>
      <c r="DB12" s="506" t="s">
        <v>126</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87" t="s">
        <v>136</v>
      </c>
      <c r="N13" s="488"/>
      <c r="O13" s="488"/>
      <c r="P13" s="488"/>
      <c r="Q13" s="489"/>
      <c r="R13" s="490">
        <v>421569</v>
      </c>
      <c r="S13" s="491"/>
      <c r="T13" s="491"/>
      <c r="U13" s="491"/>
      <c r="V13" s="492"/>
      <c r="W13" s="493" t="s">
        <v>137</v>
      </c>
      <c r="X13" s="389"/>
      <c r="Y13" s="389"/>
      <c r="Z13" s="389"/>
      <c r="AA13" s="389"/>
      <c r="AB13" s="390"/>
      <c r="AC13" s="356">
        <v>2070</v>
      </c>
      <c r="AD13" s="357"/>
      <c r="AE13" s="357"/>
      <c r="AF13" s="357"/>
      <c r="AG13" s="358"/>
      <c r="AH13" s="356">
        <v>2221</v>
      </c>
      <c r="AI13" s="357"/>
      <c r="AJ13" s="357"/>
      <c r="AK13" s="357"/>
      <c r="AL13" s="416"/>
      <c r="AM13" s="460" t="s">
        <v>138</v>
      </c>
      <c r="AN13" s="360"/>
      <c r="AO13" s="360"/>
      <c r="AP13" s="360"/>
      <c r="AQ13" s="360"/>
      <c r="AR13" s="360"/>
      <c r="AS13" s="360"/>
      <c r="AT13" s="361"/>
      <c r="AU13" s="461" t="s">
        <v>139</v>
      </c>
      <c r="AV13" s="462"/>
      <c r="AW13" s="462"/>
      <c r="AX13" s="462"/>
      <c r="AY13" s="417" t="s">
        <v>140</v>
      </c>
      <c r="AZ13" s="418"/>
      <c r="BA13" s="418"/>
      <c r="BB13" s="418"/>
      <c r="BC13" s="418"/>
      <c r="BD13" s="418"/>
      <c r="BE13" s="418"/>
      <c r="BF13" s="418"/>
      <c r="BG13" s="418"/>
      <c r="BH13" s="418"/>
      <c r="BI13" s="418"/>
      <c r="BJ13" s="418"/>
      <c r="BK13" s="418"/>
      <c r="BL13" s="418"/>
      <c r="BM13" s="419"/>
      <c r="BN13" s="403">
        <v>393861</v>
      </c>
      <c r="BO13" s="404"/>
      <c r="BP13" s="404"/>
      <c r="BQ13" s="404"/>
      <c r="BR13" s="404"/>
      <c r="BS13" s="404"/>
      <c r="BT13" s="404"/>
      <c r="BU13" s="405"/>
      <c r="BV13" s="403">
        <v>-1889505</v>
      </c>
      <c r="BW13" s="404"/>
      <c r="BX13" s="404"/>
      <c r="BY13" s="404"/>
      <c r="BZ13" s="404"/>
      <c r="CA13" s="404"/>
      <c r="CB13" s="404"/>
      <c r="CC13" s="405"/>
      <c r="CD13" s="443" t="s">
        <v>141</v>
      </c>
      <c r="CE13" s="363"/>
      <c r="CF13" s="363"/>
      <c r="CG13" s="363"/>
      <c r="CH13" s="363"/>
      <c r="CI13" s="363"/>
      <c r="CJ13" s="363"/>
      <c r="CK13" s="363"/>
      <c r="CL13" s="363"/>
      <c r="CM13" s="363"/>
      <c r="CN13" s="363"/>
      <c r="CO13" s="363"/>
      <c r="CP13" s="363"/>
      <c r="CQ13" s="363"/>
      <c r="CR13" s="363"/>
      <c r="CS13" s="444"/>
      <c r="CT13" s="400">
        <v>2.2999999999999998</v>
      </c>
      <c r="CU13" s="401"/>
      <c r="CV13" s="401"/>
      <c r="CW13" s="401"/>
      <c r="CX13" s="401"/>
      <c r="CY13" s="401"/>
      <c r="CZ13" s="401"/>
      <c r="DA13" s="402"/>
      <c r="DB13" s="400">
        <v>2.5</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142</v>
      </c>
      <c r="M14" s="530"/>
      <c r="N14" s="530"/>
      <c r="O14" s="530"/>
      <c r="P14" s="530"/>
      <c r="Q14" s="531"/>
      <c r="R14" s="490">
        <v>428587</v>
      </c>
      <c r="S14" s="491"/>
      <c r="T14" s="491"/>
      <c r="U14" s="491"/>
      <c r="V14" s="492"/>
      <c r="W14" s="494"/>
      <c r="X14" s="392"/>
      <c r="Y14" s="392"/>
      <c r="Z14" s="392"/>
      <c r="AA14" s="392"/>
      <c r="AB14" s="393"/>
      <c r="AC14" s="483">
        <v>1.1000000000000001</v>
      </c>
      <c r="AD14" s="484"/>
      <c r="AE14" s="484"/>
      <c r="AF14" s="484"/>
      <c r="AG14" s="485"/>
      <c r="AH14" s="483">
        <v>1.3</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143</v>
      </c>
      <c r="CE14" s="441"/>
      <c r="CF14" s="441"/>
      <c r="CG14" s="441"/>
      <c r="CH14" s="441"/>
      <c r="CI14" s="441"/>
      <c r="CJ14" s="441"/>
      <c r="CK14" s="441"/>
      <c r="CL14" s="441"/>
      <c r="CM14" s="441"/>
      <c r="CN14" s="441"/>
      <c r="CO14" s="441"/>
      <c r="CP14" s="441"/>
      <c r="CQ14" s="441"/>
      <c r="CR14" s="441"/>
      <c r="CS14" s="442"/>
      <c r="CT14" s="500" t="s">
        <v>126</v>
      </c>
      <c r="CU14" s="501"/>
      <c r="CV14" s="501"/>
      <c r="CW14" s="501"/>
      <c r="CX14" s="501"/>
      <c r="CY14" s="501"/>
      <c r="CZ14" s="501"/>
      <c r="DA14" s="502"/>
      <c r="DB14" s="500" t="s">
        <v>126</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87" t="s">
        <v>144</v>
      </c>
      <c r="N15" s="488"/>
      <c r="O15" s="488"/>
      <c r="P15" s="488"/>
      <c r="Q15" s="489"/>
      <c r="R15" s="490">
        <v>418773</v>
      </c>
      <c r="S15" s="491"/>
      <c r="T15" s="491"/>
      <c r="U15" s="491"/>
      <c r="V15" s="492"/>
      <c r="W15" s="493" t="s">
        <v>145</v>
      </c>
      <c r="X15" s="389"/>
      <c r="Y15" s="389"/>
      <c r="Z15" s="389"/>
      <c r="AA15" s="389"/>
      <c r="AB15" s="390"/>
      <c r="AC15" s="356">
        <v>30554</v>
      </c>
      <c r="AD15" s="357"/>
      <c r="AE15" s="357"/>
      <c r="AF15" s="357"/>
      <c r="AG15" s="358"/>
      <c r="AH15" s="356">
        <v>33241</v>
      </c>
      <c r="AI15" s="357"/>
      <c r="AJ15" s="357"/>
      <c r="AK15" s="357"/>
      <c r="AL15" s="416"/>
      <c r="AM15" s="460"/>
      <c r="AN15" s="360"/>
      <c r="AO15" s="360"/>
      <c r="AP15" s="360"/>
      <c r="AQ15" s="360"/>
      <c r="AR15" s="360"/>
      <c r="AS15" s="360"/>
      <c r="AT15" s="361"/>
      <c r="AU15" s="461"/>
      <c r="AV15" s="462"/>
      <c r="AW15" s="462"/>
      <c r="AX15" s="462"/>
      <c r="AY15" s="429" t="s">
        <v>146</v>
      </c>
      <c r="AZ15" s="430"/>
      <c r="BA15" s="430"/>
      <c r="BB15" s="430"/>
      <c r="BC15" s="430"/>
      <c r="BD15" s="430"/>
      <c r="BE15" s="430"/>
      <c r="BF15" s="430"/>
      <c r="BG15" s="430"/>
      <c r="BH15" s="430"/>
      <c r="BI15" s="430"/>
      <c r="BJ15" s="430"/>
      <c r="BK15" s="430"/>
      <c r="BL15" s="430"/>
      <c r="BM15" s="431"/>
      <c r="BN15" s="432">
        <v>57022682</v>
      </c>
      <c r="BO15" s="433"/>
      <c r="BP15" s="433"/>
      <c r="BQ15" s="433"/>
      <c r="BR15" s="433"/>
      <c r="BS15" s="433"/>
      <c r="BT15" s="433"/>
      <c r="BU15" s="434"/>
      <c r="BV15" s="432">
        <v>58376126</v>
      </c>
      <c r="BW15" s="433"/>
      <c r="BX15" s="433"/>
      <c r="BY15" s="433"/>
      <c r="BZ15" s="433"/>
      <c r="CA15" s="433"/>
      <c r="CB15" s="433"/>
      <c r="CC15" s="434"/>
      <c r="CD15" s="503" t="s">
        <v>147</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77" t="s">
        <v>148</v>
      </c>
      <c r="M16" s="478"/>
      <c r="N16" s="478"/>
      <c r="O16" s="478"/>
      <c r="P16" s="478"/>
      <c r="Q16" s="479"/>
      <c r="R16" s="480" t="s">
        <v>149</v>
      </c>
      <c r="S16" s="481"/>
      <c r="T16" s="481"/>
      <c r="U16" s="481"/>
      <c r="V16" s="482"/>
      <c r="W16" s="494"/>
      <c r="X16" s="392"/>
      <c r="Y16" s="392"/>
      <c r="Z16" s="392"/>
      <c r="AA16" s="392"/>
      <c r="AB16" s="393"/>
      <c r="AC16" s="483">
        <v>16.7</v>
      </c>
      <c r="AD16" s="484"/>
      <c r="AE16" s="484"/>
      <c r="AF16" s="484"/>
      <c r="AG16" s="485"/>
      <c r="AH16" s="483">
        <v>18.8</v>
      </c>
      <c r="AI16" s="484"/>
      <c r="AJ16" s="484"/>
      <c r="AK16" s="484"/>
      <c r="AL16" s="486"/>
      <c r="AM16" s="460"/>
      <c r="AN16" s="360"/>
      <c r="AO16" s="360"/>
      <c r="AP16" s="360"/>
      <c r="AQ16" s="360"/>
      <c r="AR16" s="360"/>
      <c r="AS16" s="360"/>
      <c r="AT16" s="361"/>
      <c r="AU16" s="461"/>
      <c r="AV16" s="462"/>
      <c r="AW16" s="462"/>
      <c r="AX16" s="462"/>
      <c r="AY16" s="417" t="s">
        <v>150</v>
      </c>
      <c r="AZ16" s="418"/>
      <c r="BA16" s="418"/>
      <c r="BB16" s="418"/>
      <c r="BC16" s="418"/>
      <c r="BD16" s="418"/>
      <c r="BE16" s="418"/>
      <c r="BF16" s="418"/>
      <c r="BG16" s="418"/>
      <c r="BH16" s="418"/>
      <c r="BI16" s="418"/>
      <c r="BJ16" s="418"/>
      <c r="BK16" s="418"/>
      <c r="BL16" s="418"/>
      <c r="BM16" s="419"/>
      <c r="BN16" s="403">
        <v>62871309</v>
      </c>
      <c r="BO16" s="404"/>
      <c r="BP16" s="404"/>
      <c r="BQ16" s="404"/>
      <c r="BR16" s="404"/>
      <c r="BS16" s="404"/>
      <c r="BT16" s="404"/>
      <c r="BU16" s="405"/>
      <c r="BV16" s="403">
        <v>61250890</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86"/>
      <c r="M17" s="496" t="s">
        <v>151</v>
      </c>
      <c r="N17" s="497"/>
      <c r="O17" s="497"/>
      <c r="P17" s="497"/>
      <c r="Q17" s="498"/>
      <c r="R17" s="480" t="s">
        <v>152</v>
      </c>
      <c r="S17" s="481"/>
      <c r="T17" s="481"/>
      <c r="U17" s="481"/>
      <c r="V17" s="482"/>
      <c r="W17" s="493" t="s">
        <v>153</v>
      </c>
      <c r="X17" s="389"/>
      <c r="Y17" s="389"/>
      <c r="Z17" s="389"/>
      <c r="AA17" s="389"/>
      <c r="AB17" s="390"/>
      <c r="AC17" s="356">
        <v>149997</v>
      </c>
      <c r="AD17" s="357"/>
      <c r="AE17" s="357"/>
      <c r="AF17" s="357"/>
      <c r="AG17" s="358"/>
      <c r="AH17" s="356">
        <v>141545</v>
      </c>
      <c r="AI17" s="357"/>
      <c r="AJ17" s="357"/>
      <c r="AK17" s="357"/>
      <c r="AL17" s="416"/>
      <c r="AM17" s="460"/>
      <c r="AN17" s="360"/>
      <c r="AO17" s="360"/>
      <c r="AP17" s="360"/>
      <c r="AQ17" s="360"/>
      <c r="AR17" s="360"/>
      <c r="AS17" s="360"/>
      <c r="AT17" s="361"/>
      <c r="AU17" s="461"/>
      <c r="AV17" s="462"/>
      <c r="AW17" s="462"/>
      <c r="AX17" s="462"/>
      <c r="AY17" s="417" t="s">
        <v>154</v>
      </c>
      <c r="AZ17" s="418"/>
      <c r="BA17" s="418"/>
      <c r="BB17" s="418"/>
      <c r="BC17" s="418"/>
      <c r="BD17" s="418"/>
      <c r="BE17" s="418"/>
      <c r="BF17" s="418"/>
      <c r="BG17" s="418"/>
      <c r="BH17" s="418"/>
      <c r="BI17" s="418"/>
      <c r="BJ17" s="418"/>
      <c r="BK17" s="418"/>
      <c r="BL17" s="418"/>
      <c r="BM17" s="419"/>
      <c r="BN17" s="403">
        <v>72947695</v>
      </c>
      <c r="BO17" s="404"/>
      <c r="BP17" s="404"/>
      <c r="BQ17" s="404"/>
      <c r="BR17" s="404"/>
      <c r="BS17" s="404"/>
      <c r="BT17" s="404"/>
      <c r="BU17" s="405"/>
      <c r="BV17" s="403">
        <v>74871036</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155</v>
      </c>
      <c r="C18" s="454"/>
      <c r="D18" s="454"/>
      <c r="E18" s="455"/>
      <c r="F18" s="455"/>
      <c r="G18" s="455"/>
      <c r="H18" s="455"/>
      <c r="I18" s="455"/>
      <c r="J18" s="455"/>
      <c r="K18" s="455"/>
      <c r="L18" s="456">
        <v>114.74</v>
      </c>
      <c r="M18" s="456"/>
      <c r="N18" s="456"/>
      <c r="O18" s="456"/>
      <c r="P18" s="456"/>
      <c r="Q18" s="456"/>
      <c r="R18" s="457"/>
      <c r="S18" s="457"/>
      <c r="T18" s="457"/>
      <c r="U18" s="457"/>
      <c r="V18" s="458"/>
      <c r="W18" s="474"/>
      <c r="X18" s="475"/>
      <c r="Y18" s="475"/>
      <c r="Z18" s="475"/>
      <c r="AA18" s="475"/>
      <c r="AB18" s="499"/>
      <c r="AC18" s="373">
        <v>82.1</v>
      </c>
      <c r="AD18" s="374"/>
      <c r="AE18" s="374"/>
      <c r="AF18" s="374"/>
      <c r="AG18" s="459"/>
      <c r="AH18" s="373">
        <v>80</v>
      </c>
      <c r="AI18" s="374"/>
      <c r="AJ18" s="374"/>
      <c r="AK18" s="374"/>
      <c r="AL18" s="375"/>
      <c r="AM18" s="460"/>
      <c r="AN18" s="360"/>
      <c r="AO18" s="360"/>
      <c r="AP18" s="360"/>
      <c r="AQ18" s="360"/>
      <c r="AR18" s="360"/>
      <c r="AS18" s="360"/>
      <c r="AT18" s="361"/>
      <c r="AU18" s="461"/>
      <c r="AV18" s="462"/>
      <c r="AW18" s="462"/>
      <c r="AX18" s="462"/>
      <c r="AY18" s="417" t="s">
        <v>156</v>
      </c>
      <c r="AZ18" s="418"/>
      <c r="BA18" s="418"/>
      <c r="BB18" s="418"/>
      <c r="BC18" s="418"/>
      <c r="BD18" s="418"/>
      <c r="BE18" s="418"/>
      <c r="BF18" s="418"/>
      <c r="BG18" s="418"/>
      <c r="BH18" s="418"/>
      <c r="BI18" s="418"/>
      <c r="BJ18" s="418"/>
      <c r="BK18" s="418"/>
      <c r="BL18" s="418"/>
      <c r="BM18" s="419"/>
      <c r="BN18" s="403">
        <v>75202263</v>
      </c>
      <c r="BO18" s="404"/>
      <c r="BP18" s="404"/>
      <c r="BQ18" s="404"/>
      <c r="BR18" s="404"/>
      <c r="BS18" s="404"/>
      <c r="BT18" s="404"/>
      <c r="BU18" s="405"/>
      <c r="BV18" s="403">
        <v>74345384</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157</v>
      </c>
      <c r="C19" s="454"/>
      <c r="D19" s="454"/>
      <c r="E19" s="455"/>
      <c r="F19" s="455"/>
      <c r="G19" s="455"/>
      <c r="H19" s="455"/>
      <c r="I19" s="455"/>
      <c r="J19" s="455"/>
      <c r="K19" s="455"/>
      <c r="L19" s="463">
        <v>3717</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158</v>
      </c>
      <c r="AZ19" s="418"/>
      <c r="BA19" s="418"/>
      <c r="BB19" s="418"/>
      <c r="BC19" s="418"/>
      <c r="BD19" s="418"/>
      <c r="BE19" s="418"/>
      <c r="BF19" s="418"/>
      <c r="BG19" s="418"/>
      <c r="BH19" s="418"/>
      <c r="BI19" s="418"/>
      <c r="BJ19" s="418"/>
      <c r="BK19" s="418"/>
      <c r="BL19" s="418"/>
      <c r="BM19" s="419"/>
      <c r="BN19" s="403">
        <v>98180168</v>
      </c>
      <c r="BO19" s="404"/>
      <c r="BP19" s="404"/>
      <c r="BQ19" s="404"/>
      <c r="BR19" s="404"/>
      <c r="BS19" s="404"/>
      <c r="BT19" s="404"/>
      <c r="BU19" s="405"/>
      <c r="BV19" s="403">
        <v>98104179</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159</v>
      </c>
      <c r="C20" s="454"/>
      <c r="D20" s="454"/>
      <c r="E20" s="455"/>
      <c r="F20" s="455"/>
      <c r="G20" s="455"/>
      <c r="H20" s="455"/>
      <c r="I20" s="455"/>
      <c r="J20" s="455"/>
      <c r="K20" s="455"/>
      <c r="L20" s="463">
        <v>188022</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161</v>
      </c>
      <c r="C22" s="380"/>
      <c r="D22" s="381"/>
      <c r="E22" s="388" t="s">
        <v>1</v>
      </c>
      <c r="F22" s="389"/>
      <c r="G22" s="389"/>
      <c r="H22" s="389"/>
      <c r="I22" s="389"/>
      <c r="J22" s="389"/>
      <c r="K22" s="390"/>
      <c r="L22" s="388" t="s">
        <v>162</v>
      </c>
      <c r="M22" s="389"/>
      <c r="N22" s="389"/>
      <c r="O22" s="389"/>
      <c r="P22" s="390"/>
      <c r="Q22" s="394" t="s">
        <v>163</v>
      </c>
      <c r="R22" s="395"/>
      <c r="S22" s="395"/>
      <c r="T22" s="395"/>
      <c r="U22" s="395"/>
      <c r="V22" s="396"/>
      <c r="W22" s="445" t="s">
        <v>164</v>
      </c>
      <c r="X22" s="380"/>
      <c r="Y22" s="381"/>
      <c r="Z22" s="388" t="s">
        <v>1</v>
      </c>
      <c r="AA22" s="389"/>
      <c r="AB22" s="389"/>
      <c r="AC22" s="389"/>
      <c r="AD22" s="389"/>
      <c r="AE22" s="389"/>
      <c r="AF22" s="389"/>
      <c r="AG22" s="390"/>
      <c r="AH22" s="406" t="s">
        <v>165</v>
      </c>
      <c r="AI22" s="389"/>
      <c r="AJ22" s="389"/>
      <c r="AK22" s="389"/>
      <c r="AL22" s="390"/>
      <c r="AM22" s="406" t="s">
        <v>166</v>
      </c>
      <c r="AN22" s="407"/>
      <c r="AO22" s="407"/>
      <c r="AP22" s="407"/>
      <c r="AQ22" s="407"/>
      <c r="AR22" s="408"/>
      <c r="AS22" s="394" t="s">
        <v>163</v>
      </c>
      <c r="AT22" s="395"/>
      <c r="AU22" s="395"/>
      <c r="AV22" s="395"/>
      <c r="AW22" s="395"/>
      <c r="AX22" s="412"/>
      <c r="AY22" s="429" t="s">
        <v>167</v>
      </c>
      <c r="AZ22" s="430"/>
      <c r="BA22" s="430"/>
      <c r="BB22" s="430"/>
      <c r="BC22" s="430"/>
      <c r="BD22" s="430"/>
      <c r="BE22" s="430"/>
      <c r="BF22" s="430"/>
      <c r="BG22" s="430"/>
      <c r="BH22" s="430"/>
      <c r="BI22" s="430"/>
      <c r="BJ22" s="430"/>
      <c r="BK22" s="430"/>
      <c r="BL22" s="430"/>
      <c r="BM22" s="431"/>
      <c r="BN22" s="432">
        <v>86226163</v>
      </c>
      <c r="BO22" s="433"/>
      <c r="BP22" s="433"/>
      <c r="BQ22" s="433"/>
      <c r="BR22" s="433"/>
      <c r="BS22" s="433"/>
      <c r="BT22" s="433"/>
      <c r="BU22" s="434"/>
      <c r="BV22" s="432">
        <v>87822580</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168</v>
      </c>
      <c r="AZ23" s="418"/>
      <c r="BA23" s="418"/>
      <c r="BB23" s="418"/>
      <c r="BC23" s="418"/>
      <c r="BD23" s="418"/>
      <c r="BE23" s="418"/>
      <c r="BF23" s="418"/>
      <c r="BG23" s="418"/>
      <c r="BH23" s="418"/>
      <c r="BI23" s="418"/>
      <c r="BJ23" s="418"/>
      <c r="BK23" s="418"/>
      <c r="BL23" s="418"/>
      <c r="BM23" s="419"/>
      <c r="BN23" s="403">
        <v>54594714</v>
      </c>
      <c r="BO23" s="404"/>
      <c r="BP23" s="404"/>
      <c r="BQ23" s="404"/>
      <c r="BR23" s="404"/>
      <c r="BS23" s="404"/>
      <c r="BT23" s="404"/>
      <c r="BU23" s="405"/>
      <c r="BV23" s="403">
        <v>57122936</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169</v>
      </c>
      <c r="F24" s="360"/>
      <c r="G24" s="360"/>
      <c r="H24" s="360"/>
      <c r="I24" s="360"/>
      <c r="J24" s="360"/>
      <c r="K24" s="361"/>
      <c r="L24" s="356">
        <v>1</v>
      </c>
      <c r="M24" s="357"/>
      <c r="N24" s="357"/>
      <c r="O24" s="357"/>
      <c r="P24" s="358"/>
      <c r="Q24" s="356">
        <v>9610</v>
      </c>
      <c r="R24" s="357"/>
      <c r="S24" s="357"/>
      <c r="T24" s="357"/>
      <c r="U24" s="357"/>
      <c r="V24" s="358"/>
      <c r="W24" s="446"/>
      <c r="X24" s="383"/>
      <c r="Y24" s="384"/>
      <c r="Z24" s="359" t="s">
        <v>170</v>
      </c>
      <c r="AA24" s="360"/>
      <c r="AB24" s="360"/>
      <c r="AC24" s="360"/>
      <c r="AD24" s="360"/>
      <c r="AE24" s="360"/>
      <c r="AF24" s="360"/>
      <c r="AG24" s="361"/>
      <c r="AH24" s="356">
        <v>2460</v>
      </c>
      <c r="AI24" s="357"/>
      <c r="AJ24" s="357"/>
      <c r="AK24" s="357"/>
      <c r="AL24" s="358"/>
      <c r="AM24" s="356">
        <v>7234860</v>
      </c>
      <c r="AN24" s="357"/>
      <c r="AO24" s="357"/>
      <c r="AP24" s="357"/>
      <c r="AQ24" s="357"/>
      <c r="AR24" s="358"/>
      <c r="AS24" s="356">
        <v>2941</v>
      </c>
      <c r="AT24" s="357"/>
      <c r="AU24" s="357"/>
      <c r="AV24" s="357"/>
      <c r="AW24" s="357"/>
      <c r="AX24" s="416"/>
      <c r="AY24" s="376" t="s">
        <v>171</v>
      </c>
      <c r="AZ24" s="377"/>
      <c r="BA24" s="377"/>
      <c r="BB24" s="377"/>
      <c r="BC24" s="377"/>
      <c r="BD24" s="377"/>
      <c r="BE24" s="377"/>
      <c r="BF24" s="377"/>
      <c r="BG24" s="377"/>
      <c r="BH24" s="377"/>
      <c r="BI24" s="377"/>
      <c r="BJ24" s="377"/>
      <c r="BK24" s="377"/>
      <c r="BL24" s="377"/>
      <c r="BM24" s="378"/>
      <c r="BN24" s="403">
        <v>45245920</v>
      </c>
      <c r="BO24" s="404"/>
      <c r="BP24" s="404"/>
      <c r="BQ24" s="404"/>
      <c r="BR24" s="404"/>
      <c r="BS24" s="404"/>
      <c r="BT24" s="404"/>
      <c r="BU24" s="405"/>
      <c r="BV24" s="403">
        <v>45945488</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172</v>
      </c>
      <c r="F25" s="360"/>
      <c r="G25" s="360"/>
      <c r="H25" s="360"/>
      <c r="I25" s="360"/>
      <c r="J25" s="360"/>
      <c r="K25" s="361"/>
      <c r="L25" s="356">
        <v>1</v>
      </c>
      <c r="M25" s="357"/>
      <c r="N25" s="357"/>
      <c r="O25" s="357"/>
      <c r="P25" s="358"/>
      <c r="Q25" s="356">
        <v>7900</v>
      </c>
      <c r="R25" s="357"/>
      <c r="S25" s="357"/>
      <c r="T25" s="357"/>
      <c r="U25" s="357"/>
      <c r="V25" s="358"/>
      <c r="W25" s="446"/>
      <c r="X25" s="383"/>
      <c r="Y25" s="384"/>
      <c r="Z25" s="359" t="s">
        <v>173</v>
      </c>
      <c r="AA25" s="360"/>
      <c r="AB25" s="360"/>
      <c r="AC25" s="360"/>
      <c r="AD25" s="360"/>
      <c r="AE25" s="360"/>
      <c r="AF25" s="360"/>
      <c r="AG25" s="361"/>
      <c r="AH25" s="356">
        <v>461</v>
      </c>
      <c r="AI25" s="357"/>
      <c r="AJ25" s="357"/>
      <c r="AK25" s="357"/>
      <c r="AL25" s="358"/>
      <c r="AM25" s="356">
        <v>1359950</v>
      </c>
      <c r="AN25" s="357"/>
      <c r="AO25" s="357"/>
      <c r="AP25" s="357"/>
      <c r="AQ25" s="357"/>
      <c r="AR25" s="358"/>
      <c r="AS25" s="356">
        <v>2950</v>
      </c>
      <c r="AT25" s="357"/>
      <c r="AU25" s="357"/>
      <c r="AV25" s="357"/>
      <c r="AW25" s="357"/>
      <c r="AX25" s="416"/>
      <c r="AY25" s="429" t="s">
        <v>174</v>
      </c>
      <c r="AZ25" s="430"/>
      <c r="BA25" s="430"/>
      <c r="BB25" s="430"/>
      <c r="BC25" s="430"/>
      <c r="BD25" s="430"/>
      <c r="BE25" s="430"/>
      <c r="BF25" s="430"/>
      <c r="BG25" s="430"/>
      <c r="BH25" s="430"/>
      <c r="BI25" s="430"/>
      <c r="BJ25" s="430"/>
      <c r="BK25" s="430"/>
      <c r="BL25" s="430"/>
      <c r="BM25" s="431"/>
      <c r="BN25" s="432">
        <v>21428449</v>
      </c>
      <c r="BO25" s="433"/>
      <c r="BP25" s="433"/>
      <c r="BQ25" s="433"/>
      <c r="BR25" s="433"/>
      <c r="BS25" s="433"/>
      <c r="BT25" s="433"/>
      <c r="BU25" s="434"/>
      <c r="BV25" s="432">
        <v>33657582</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175</v>
      </c>
      <c r="F26" s="360"/>
      <c r="G26" s="360"/>
      <c r="H26" s="360"/>
      <c r="I26" s="360"/>
      <c r="J26" s="360"/>
      <c r="K26" s="361"/>
      <c r="L26" s="356">
        <v>1</v>
      </c>
      <c r="M26" s="357"/>
      <c r="N26" s="357"/>
      <c r="O26" s="357"/>
      <c r="P26" s="358"/>
      <c r="Q26" s="356">
        <v>7210</v>
      </c>
      <c r="R26" s="357"/>
      <c r="S26" s="357"/>
      <c r="T26" s="357"/>
      <c r="U26" s="357"/>
      <c r="V26" s="358"/>
      <c r="W26" s="446"/>
      <c r="X26" s="383"/>
      <c r="Y26" s="384"/>
      <c r="Z26" s="359" t="s">
        <v>176</v>
      </c>
      <c r="AA26" s="414"/>
      <c r="AB26" s="414"/>
      <c r="AC26" s="414"/>
      <c r="AD26" s="414"/>
      <c r="AE26" s="414"/>
      <c r="AF26" s="414"/>
      <c r="AG26" s="415"/>
      <c r="AH26" s="356">
        <v>106</v>
      </c>
      <c r="AI26" s="357"/>
      <c r="AJ26" s="357"/>
      <c r="AK26" s="357"/>
      <c r="AL26" s="358"/>
      <c r="AM26" s="356">
        <v>330508</v>
      </c>
      <c r="AN26" s="357"/>
      <c r="AO26" s="357"/>
      <c r="AP26" s="357"/>
      <c r="AQ26" s="357"/>
      <c r="AR26" s="358"/>
      <c r="AS26" s="356">
        <v>3118</v>
      </c>
      <c r="AT26" s="357"/>
      <c r="AU26" s="357"/>
      <c r="AV26" s="357"/>
      <c r="AW26" s="357"/>
      <c r="AX26" s="416"/>
      <c r="AY26" s="443" t="s">
        <v>177</v>
      </c>
      <c r="AZ26" s="363"/>
      <c r="BA26" s="363"/>
      <c r="BB26" s="363"/>
      <c r="BC26" s="363"/>
      <c r="BD26" s="363"/>
      <c r="BE26" s="363"/>
      <c r="BF26" s="363"/>
      <c r="BG26" s="363"/>
      <c r="BH26" s="363"/>
      <c r="BI26" s="363"/>
      <c r="BJ26" s="363"/>
      <c r="BK26" s="363"/>
      <c r="BL26" s="363"/>
      <c r="BM26" s="444"/>
      <c r="BN26" s="403" t="s">
        <v>178</v>
      </c>
      <c r="BO26" s="404"/>
      <c r="BP26" s="404"/>
      <c r="BQ26" s="404"/>
      <c r="BR26" s="404"/>
      <c r="BS26" s="404"/>
      <c r="BT26" s="404"/>
      <c r="BU26" s="405"/>
      <c r="BV26" s="403" t="s">
        <v>178</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179</v>
      </c>
      <c r="F27" s="360"/>
      <c r="G27" s="360"/>
      <c r="H27" s="360"/>
      <c r="I27" s="360"/>
      <c r="J27" s="360"/>
      <c r="K27" s="361"/>
      <c r="L27" s="356">
        <v>1</v>
      </c>
      <c r="M27" s="357"/>
      <c r="N27" s="357"/>
      <c r="O27" s="357"/>
      <c r="P27" s="358"/>
      <c r="Q27" s="356">
        <v>6680</v>
      </c>
      <c r="R27" s="357"/>
      <c r="S27" s="357"/>
      <c r="T27" s="357"/>
      <c r="U27" s="357"/>
      <c r="V27" s="358"/>
      <c r="W27" s="446"/>
      <c r="X27" s="383"/>
      <c r="Y27" s="384"/>
      <c r="Z27" s="359" t="s">
        <v>180</v>
      </c>
      <c r="AA27" s="360"/>
      <c r="AB27" s="360"/>
      <c r="AC27" s="360"/>
      <c r="AD27" s="360"/>
      <c r="AE27" s="360"/>
      <c r="AF27" s="360"/>
      <c r="AG27" s="361"/>
      <c r="AH27" s="356">
        <v>108</v>
      </c>
      <c r="AI27" s="357"/>
      <c r="AJ27" s="357"/>
      <c r="AK27" s="357"/>
      <c r="AL27" s="358"/>
      <c r="AM27" s="356">
        <v>393004</v>
      </c>
      <c r="AN27" s="357"/>
      <c r="AO27" s="357"/>
      <c r="AP27" s="357"/>
      <c r="AQ27" s="357"/>
      <c r="AR27" s="358"/>
      <c r="AS27" s="356">
        <v>3639</v>
      </c>
      <c r="AT27" s="357"/>
      <c r="AU27" s="357"/>
      <c r="AV27" s="357"/>
      <c r="AW27" s="357"/>
      <c r="AX27" s="416"/>
      <c r="AY27" s="440" t="s">
        <v>181</v>
      </c>
      <c r="AZ27" s="441"/>
      <c r="BA27" s="441"/>
      <c r="BB27" s="441"/>
      <c r="BC27" s="441"/>
      <c r="BD27" s="441"/>
      <c r="BE27" s="441"/>
      <c r="BF27" s="441"/>
      <c r="BG27" s="441"/>
      <c r="BH27" s="441"/>
      <c r="BI27" s="441"/>
      <c r="BJ27" s="441"/>
      <c r="BK27" s="441"/>
      <c r="BL27" s="441"/>
      <c r="BM27" s="442"/>
      <c r="BN27" s="437">
        <v>4967640</v>
      </c>
      <c r="BO27" s="438"/>
      <c r="BP27" s="438"/>
      <c r="BQ27" s="438"/>
      <c r="BR27" s="438"/>
      <c r="BS27" s="438"/>
      <c r="BT27" s="438"/>
      <c r="BU27" s="439"/>
      <c r="BV27" s="437">
        <v>4967640</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182</v>
      </c>
      <c r="F28" s="360"/>
      <c r="G28" s="360"/>
      <c r="H28" s="360"/>
      <c r="I28" s="360"/>
      <c r="J28" s="360"/>
      <c r="K28" s="361"/>
      <c r="L28" s="356">
        <v>1</v>
      </c>
      <c r="M28" s="357"/>
      <c r="N28" s="357"/>
      <c r="O28" s="357"/>
      <c r="P28" s="358"/>
      <c r="Q28" s="356">
        <v>5970</v>
      </c>
      <c r="R28" s="357"/>
      <c r="S28" s="357"/>
      <c r="T28" s="357"/>
      <c r="U28" s="357"/>
      <c r="V28" s="358"/>
      <c r="W28" s="446"/>
      <c r="X28" s="383"/>
      <c r="Y28" s="384"/>
      <c r="Z28" s="359" t="s">
        <v>183</v>
      </c>
      <c r="AA28" s="360"/>
      <c r="AB28" s="360"/>
      <c r="AC28" s="360"/>
      <c r="AD28" s="360"/>
      <c r="AE28" s="360"/>
      <c r="AF28" s="360"/>
      <c r="AG28" s="361"/>
      <c r="AH28" s="356" t="s">
        <v>178</v>
      </c>
      <c r="AI28" s="357"/>
      <c r="AJ28" s="357"/>
      <c r="AK28" s="357"/>
      <c r="AL28" s="358"/>
      <c r="AM28" s="356" t="s">
        <v>184</v>
      </c>
      <c r="AN28" s="357"/>
      <c r="AO28" s="357"/>
      <c r="AP28" s="357"/>
      <c r="AQ28" s="357"/>
      <c r="AR28" s="358"/>
      <c r="AS28" s="356" t="s">
        <v>178</v>
      </c>
      <c r="AT28" s="357"/>
      <c r="AU28" s="357"/>
      <c r="AV28" s="357"/>
      <c r="AW28" s="357"/>
      <c r="AX28" s="416"/>
      <c r="AY28" s="420" t="s">
        <v>185</v>
      </c>
      <c r="AZ28" s="421"/>
      <c r="BA28" s="421"/>
      <c r="BB28" s="422"/>
      <c r="BC28" s="429" t="s">
        <v>46</v>
      </c>
      <c r="BD28" s="430"/>
      <c r="BE28" s="430"/>
      <c r="BF28" s="430"/>
      <c r="BG28" s="430"/>
      <c r="BH28" s="430"/>
      <c r="BI28" s="430"/>
      <c r="BJ28" s="430"/>
      <c r="BK28" s="430"/>
      <c r="BL28" s="430"/>
      <c r="BM28" s="431"/>
      <c r="BN28" s="432">
        <v>14229729</v>
      </c>
      <c r="BO28" s="433"/>
      <c r="BP28" s="433"/>
      <c r="BQ28" s="433"/>
      <c r="BR28" s="433"/>
      <c r="BS28" s="433"/>
      <c r="BT28" s="433"/>
      <c r="BU28" s="434"/>
      <c r="BV28" s="432">
        <v>11725719</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186</v>
      </c>
      <c r="F29" s="360"/>
      <c r="G29" s="360"/>
      <c r="H29" s="360"/>
      <c r="I29" s="360"/>
      <c r="J29" s="360"/>
      <c r="K29" s="361"/>
      <c r="L29" s="356">
        <v>34</v>
      </c>
      <c r="M29" s="357"/>
      <c r="N29" s="357"/>
      <c r="O29" s="357"/>
      <c r="P29" s="358"/>
      <c r="Q29" s="356">
        <v>5770</v>
      </c>
      <c r="R29" s="357"/>
      <c r="S29" s="357"/>
      <c r="T29" s="357"/>
      <c r="U29" s="357"/>
      <c r="V29" s="358"/>
      <c r="W29" s="447"/>
      <c r="X29" s="448"/>
      <c r="Y29" s="449"/>
      <c r="Z29" s="359" t="s">
        <v>187</v>
      </c>
      <c r="AA29" s="360"/>
      <c r="AB29" s="360"/>
      <c r="AC29" s="360"/>
      <c r="AD29" s="360"/>
      <c r="AE29" s="360"/>
      <c r="AF29" s="360"/>
      <c r="AG29" s="361"/>
      <c r="AH29" s="356">
        <v>2568</v>
      </c>
      <c r="AI29" s="357"/>
      <c r="AJ29" s="357"/>
      <c r="AK29" s="357"/>
      <c r="AL29" s="358"/>
      <c r="AM29" s="356">
        <v>7627864</v>
      </c>
      <c r="AN29" s="357"/>
      <c r="AO29" s="357"/>
      <c r="AP29" s="357"/>
      <c r="AQ29" s="357"/>
      <c r="AR29" s="358"/>
      <c r="AS29" s="356">
        <v>2970</v>
      </c>
      <c r="AT29" s="357"/>
      <c r="AU29" s="357"/>
      <c r="AV29" s="357"/>
      <c r="AW29" s="357"/>
      <c r="AX29" s="416"/>
      <c r="AY29" s="423"/>
      <c r="AZ29" s="424"/>
      <c r="BA29" s="424"/>
      <c r="BB29" s="425"/>
      <c r="BC29" s="417" t="s">
        <v>188</v>
      </c>
      <c r="BD29" s="418"/>
      <c r="BE29" s="418"/>
      <c r="BF29" s="418"/>
      <c r="BG29" s="418"/>
      <c r="BH29" s="418"/>
      <c r="BI29" s="418"/>
      <c r="BJ29" s="418"/>
      <c r="BK29" s="418"/>
      <c r="BL29" s="418"/>
      <c r="BM29" s="419"/>
      <c r="BN29" s="403" t="s">
        <v>178</v>
      </c>
      <c r="BO29" s="404"/>
      <c r="BP29" s="404"/>
      <c r="BQ29" s="404"/>
      <c r="BR29" s="404"/>
      <c r="BS29" s="404"/>
      <c r="BT29" s="404"/>
      <c r="BU29" s="405"/>
      <c r="BV29" s="403" t="s">
        <v>178</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189</v>
      </c>
      <c r="X30" s="371"/>
      <c r="Y30" s="371"/>
      <c r="Z30" s="371"/>
      <c r="AA30" s="371"/>
      <c r="AB30" s="371"/>
      <c r="AC30" s="371"/>
      <c r="AD30" s="371"/>
      <c r="AE30" s="371"/>
      <c r="AF30" s="371"/>
      <c r="AG30" s="372"/>
      <c r="AH30" s="373">
        <v>102.7</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48</v>
      </c>
      <c r="BD30" s="377"/>
      <c r="BE30" s="377"/>
      <c r="BF30" s="377"/>
      <c r="BG30" s="377"/>
      <c r="BH30" s="377"/>
      <c r="BI30" s="377"/>
      <c r="BJ30" s="377"/>
      <c r="BK30" s="377"/>
      <c r="BL30" s="377"/>
      <c r="BM30" s="378"/>
      <c r="BN30" s="437">
        <v>23158156</v>
      </c>
      <c r="BO30" s="438"/>
      <c r="BP30" s="438"/>
      <c r="BQ30" s="438"/>
      <c r="BR30" s="438"/>
      <c r="BS30" s="438"/>
      <c r="BT30" s="438"/>
      <c r="BU30" s="439"/>
      <c r="BV30" s="437">
        <v>22860332</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2" t="s">
        <v>190</v>
      </c>
      <c r="D32" s="362"/>
      <c r="E32" s="362"/>
      <c r="F32" s="362"/>
      <c r="G32" s="362"/>
      <c r="H32" s="362"/>
      <c r="I32" s="362"/>
      <c r="J32" s="362"/>
      <c r="K32" s="362"/>
      <c r="L32" s="362"/>
      <c r="M32" s="362"/>
      <c r="N32" s="362"/>
      <c r="O32" s="362"/>
      <c r="P32" s="362"/>
      <c r="Q32" s="362"/>
      <c r="R32" s="362"/>
      <c r="S32" s="362"/>
      <c r="U32" s="363" t="s">
        <v>191</v>
      </c>
      <c r="V32" s="363"/>
      <c r="W32" s="363"/>
      <c r="X32" s="363"/>
      <c r="Y32" s="363"/>
      <c r="Z32" s="363"/>
      <c r="AA32" s="363"/>
      <c r="AB32" s="363"/>
      <c r="AC32" s="363"/>
      <c r="AD32" s="363"/>
      <c r="AE32" s="363"/>
      <c r="AF32" s="363"/>
      <c r="AG32" s="363"/>
      <c r="AH32" s="363"/>
      <c r="AI32" s="363"/>
      <c r="AJ32" s="363"/>
      <c r="AK32" s="363"/>
      <c r="AM32" s="363" t="s">
        <v>192</v>
      </c>
      <c r="AN32" s="363"/>
      <c r="AO32" s="363"/>
      <c r="AP32" s="363"/>
      <c r="AQ32" s="363"/>
      <c r="AR32" s="363"/>
      <c r="AS32" s="363"/>
      <c r="AT32" s="363"/>
      <c r="AU32" s="363"/>
      <c r="AV32" s="363"/>
      <c r="AW32" s="363"/>
      <c r="AX32" s="363"/>
      <c r="AY32" s="363"/>
      <c r="AZ32" s="363"/>
      <c r="BA32" s="363"/>
      <c r="BB32" s="363"/>
      <c r="BC32" s="363"/>
      <c r="BE32" s="363" t="s">
        <v>193</v>
      </c>
      <c r="BF32" s="363"/>
      <c r="BG32" s="363"/>
      <c r="BH32" s="363"/>
      <c r="BI32" s="363"/>
      <c r="BJ32" s="363"/>
      <c r="BK32" s="363"/>
      <c r="BL32" s="363"/>
      <c r="BM32" s="363"/>
      <c r="BN32" s="363"/>
      <c r="BO32" s="363"/>
      <c r="BP32" s="363"/>
      <c r="BQ32" s="363"/>
      <c r="BR32" s="363"/>
      <c r="BS32" s="363"/>
      <c r="BT32" s="363"/>
      <c r="BU32" s="363"/>
      <c r="BW32" s="363" t="s">
        <v>194</v>
      </c>
      <c r="BX32" s="363"/>
      <c r="BY32" s="363"/>
      <c r="BZ32" s="363"/>
      <c r="CA32" s="363"/>
      <c r="CB32" s="363"/>
      <c r="CC32" s="363"/>
      <c r="CD32" s="363"/>
      <c r="CE32" s="363"/>
      <c r="CF32" s="363"/>
      <c r="CG32" s="363"/>
      <c r="CH32" s="363"/>
      <c r="CI32" s="363"/>
      <c r="CJ32" s="363"/>
      <c r="CK32" s="363"/>
      <c r="CL32" s="363"/>
      <c r="CM32" s="363"/>
      <c r="CO32" s="363" t="s">
        <v>195</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15">
      <c r="A33" s="172"/>
      <c r="B33" s="196"/>
      <c r="C33" s="355" t="s">
        <v>196</v>
      </c>
      <c r="D33" s="355"/>
      <c r="E33" s="354" t="s">
        <v>197</v>
      </c>
      <c r="F33" s="354"/>
      <c r="G33" s="354"/>
      <c r="H33" s="354"/>
      <c r="I33" s="354"/>
      <c r="J33" s="354"/>
      <c r="K33" s="354"/>
      <c r="L33" s="354"/>
      <c r="M33" s="354"/>
      <c r="N33" s="354"/>
      <c r="O33" s="354"/>
      <c r="P33" s="354"/>
      <c r="Q33" s="354"/>
      <c r="R33" s="354"/>
      <c r="S33" s="354"/>
      <c r="T33" s="197"/>
      <c r="U33" s="355" t="s">
        <v>196</v>
      </c>
      <c r="V33" s="355"/>
      <c r="W33" s="354" t="s">
        <v>198</v>
      </c>
      <c r="X33" s="354"/>
      <c r="Y33" s="354"/>
      <c r="Z33" s="354"/>
      <c r="AA33" s="354"/>
      <c r="AB33" s="354"/>
      <c r="AC33" s="354"/>
      <c r="AD33" s="354"/>
      <c r="AE33" s="354"/>
      <c r="AF33" s="354"/>
      <c r="AG33" s="354"/>
      <c r="AH33" s="354"/>
      <c r="AI33" s="354"/>
      <c r="AJ33" s="354"/>
      <c r="AK33" s="354"/>
      <c r="AL33" s="197"/>
      <c r="AM33" s="355" t="s">
        <v>196</v>
      </c>
      <c r="AN33" s="355"/>
      <c r="AO33" s="354" t="s">
        <v>197</v>
      </c>
      <c r="AP33" s="354"/>
      <c r="AQ33" s="354"/>
      <c r="AR33" s="354"/>
      <c r="AS33" s="354"/>
      <c r="AT33" s="354"/>
      <c r="AU33" s="354"/>
      <c r="AV33" s="354"/>
      <c r="AW33" s="354"/>
      <c r="AX33" s="354"/>
      <c r="AY33" s="354"/>
      <c r="AZ33" s="354"/>
      <c r="BA33" s="354"/>
      <c r="BB33" s="354"/>
      <c r="BC33" s="354"/>
      <c r="BD33" s="198"/>
      <c r="BE33" s="354" t="s">
        <v>199</v>
      </c>
      <c r="BF33" s="354"/>
      <c r="BG33" s="354" t="s">
        <v>200</v>
      </c>
      <c r="BH33" s="354"/>
      <c r="BI33" s="354"/>
      <c r="BJ33" s="354"/>
      <c r="BK33" s="354"/>
      <c r="BL33" s="354"/>
      <c r="BM33" s="354"/>
      <c r="BN33" s="354"/>
      <c r="BO33" s="354"/>
      <c r="BP33" s="354"/>
      <c r="BQ33" s="354"/>
      <c r="BR33" s="354"/>
      <c r="BS33" s="354"/>
      <c r="BT33" s="354"/>
      <c r="BU33" s="354"/>
      <c r="BV33" s="198"/>
      <c r="BW33" s="355" t="s">
        <v>199</v>
      </c>
      <c r="BX33" s="355"/>
      <c r="BY33" s="354" t="s">
        <v>201</v>
      </c>
      <c r="BZ33" s="354"/>
      <c r="CA33" s="354"/>
      <c r="CB33" s="354"/>
      <c r="CC33" s="354"/>
      <c r="CD33" s="354"/>
      <c r="CE33" s="354"/>
      <c r="CF33" s="354"/>
      <c r="CG33" s="354"/>
      <c r="CH33" s="354"/>
      <c r="CI33" s="354"/>
      <c r="CJ33" s="354"/>
      <c r="CK33" s="354"/>
      <c r="CL33" s="354"/>
      <c r="CM33" s="354"/>
      <c r="CN33" s="197"/>
      <c r="CO33" s="355" t="s">
        <v>196</v>
      </c>
      <c r="CP33" s="355"/>
      <c r="CQ33" s="354" t="s">
        <v>202</v>
      </c>
      <c r="CR33" s="354"/>
      <c r="CS33" s="354"/>
      <c r="CT33" s="354"/>
      <c r="CU33" s="354"/>
      <c r="CV33" s="354"/>
      <c r="CW33" s="354"/>
      <c r="CX33" s="354"/>
      <c r="CY33" s="354"/>
      <c r="CZ33" s="354"/>
      <c r="DA33" s="354"/>
      <c r="DB33" s="354"/>
      <c r="DC33" s="354"/>
      <c r="DD33" s="354"/>
      <c r="DE33" s="354"/>
      <c r="DF33" s="197"/>
      <c r="DG33" s="353" t="s">
        <v>203</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5</v>
      </c>
      <c r="V34" s="351"/>
      <c r="W34" s="352" t="str">
        <f>IF('各会計、関係団体の財政状況及び健全化判断比率'!B28="","",'各会計、関係団体の財政状況及び健全化判断比率'!B28)</f>
        <v>国民健康保険事業特別会計</v>
      </c>
      <c r="X34" s="352"/>
      <c r="Y34" s="352"/>
      <c r="Z34" s="352"/>
      <c r="AA34" s="352"/>
      <c r="AB34" s="352"/>
      <c r="AC34" s="352"/>
      <c r="AD34" s="352"/>
      <c r="AE34" s="352"/>
      <c r="AF34" s="352"/>
      <c r="AG34" s="352"/>
      <c r="AH34" s="352"/>
      <c r="AI34" s="352"/>
      <c r="AJ34" s="352"/>
      <c r="AK34" s="352"/>
      <c r="AL34" s="172"/>
      <c r="AM34" s="351">
        <f>IF(AO34="","",MAX(C34:D43,U34:V43)+1)</f>
        <v>9</v>
      </c>
      <c r="AN34" s="351"/>
      <c r="AO34" s="352" t="str">
        <f>IF('各会計、関係団体の財政状況及び健全化判断比率'!B32="","",'各会計、関係団体の財政状況及び健全化判断比率'!B32)</f>
        <v>水道事業会計</v>
      </c>
      <c r="AP34" s="352"/>
      <c r="AQ34" s="352"/>
      <c r="AR34" s="352"/>
      <c r="AS34" s="352"/>
      <c r="AT34" s="352"/>
      <c r="AU34" s="352"/>
      <c r="AV34" s="352"/>
      <c r="AW34" s="352"/>
      <c r="AX34" s="352"/>
      <c r="AY34" s="352"/>
      <c r="AZ34" s="352"/>
      <c r="BA34" s="352"/>
      <c r="BB34" s="352"/>
      <c r="BC34" s="352"/>
      <c r="BD34" s="172"/>
      <c r="BE34" s="351">
        <f>IF(BG34="","",MAX(C34:D43,U34:V43,AM34:AN43)+1)</f>
        <v>12</v>
      </c>
      <c r="BF34" s="351"/>
      <c r="BG34" s="352" t="str">
        <f>IF('各会計、関係団体の財政状況及び健全化判断比率'!B35="","",'各会計、関係団体の財政状況及び健全化判断比率'!B35)</f>
        <v>公設総合地方卸売市場事業特別会計</v>
      </c>
      <c r="BH34" s="352"/>
      <c r="BI34" s="352"/>
      <c r="BJ34" s="352"/>
      <c r="BK34" s="352"/>
      <c r="BL34" s="352"/>
      <c r="BM34" s="352"/>
      <c r="BN34" s="352"/>
      <c r="BO34" s="352"/>
      <c r="BP34" s="352"/>
      <c r="BQ34" s="352"/>
      <c r="BR34" s="352"/>
      <c r="BS34" s="352"/>
      <c r="BT34" s="352"/>
      <c r="BU34" s="352"/>
      <c r="BV34" s="172"/>
      <c r="BW34" s="351">
        <f>IF(BY34="","",MAX(C34:D43,U34:V43,AM34:AN43,BE34:BF43)+1)</f>
        <v>13</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22</v>
      </c>
      <c r="CP34" s="351"/>
      <c r="CQ34" s="352" t="str">
        <f>IF('各会計、関係団体の財政状況及び健全化判断比率'!BS7="","",'各会計、関係団体の財政状況及び健全化判断比率'!BS7)</f>
        <v>柏市まちづくり公社</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f>IF(E35="","",C34+1)</f>
        <v>2</v>
      </c>
      <c r="D35" s="351"/>
      <c r="E35" s="352" t="str">
        <f>IF('各会計、関係団体の財政状況及び健全化判断比率'!B8="","",'各会計、関係団体の財政状況及び健全化判断比率'!B8)</f>
        <v>柏都市計画事業北柏駅北口土地区画整理事業特別会計</v>
      </c>
      <c r="F35" s="352"/>
      <c r="G35" s="352"/>
      <c r="H35" s="352"/>
      <c r="I35" s="352"/>
      <c r="J35" s="352"/>
      <c r="K35" s="352"/>
      <c r="L35" s="352"/>
      <c r="M35" s="352"/>
      <c r="N35" s="352"/>
      <c r="O35" s="352"/>
      <c r="P35" s="352"/>
      <c r="Q35" s="352"/>
      <c r="R35" s="352"/>
      <c r="S35" s="352"/>
      <c r="T35" s="172"/>
      <c r="U35" s="351">
        <f>IF(W35="","",U34+1)</f>
        <v>6</v>
      </c>
      <c r="V35" s="351"/>
      <c r="W35" s="352" t="str">
        <f>IF('各会計、関係団体の財政状況及び健全化判断比率'!B29="","",'各会計、関係団体の財政状況及び健全化判断比率'!B29)</f>
        <v>介護保険事業特別会計</v>
      </c>
      <c r="X35" s="352"/>
      <c r="Y35" s="352"/>
      <c r="Z35" s="352"/>
      <c r="AA35" s="352"/>
      <c r="AB35" s="352"/>
      <c r="AC35" s="352"/>
      <c r="AD35" s="352"/>
      <c r="AE35" s="352"/>
      <c r="AF35" s="352"/>
      <c r="AG35" s="352"/>
      <c r="AH35" s="352"/>
      <c r="AI35" s="352"/>
      <c r="AJ35" s="352"/>
      <c r="AK35" s="352"/>
      <c r="AL35" s="172"/>
      <c r="AM35" s="351">
        <f t="shared" ref="AM35:AM43" si="0">IF(AO35="","",AM34+1)</f>
        <v>10</v>
      </c>
      <c r="AN35" s="351"/>
      <c r="AO35" s="352" t="str">
        <f>IF('各会計、関係団体の財政状況及び健全化判断比率'!B33="","",'各会計、関係団体の財政状況及び健全化判断比率'!B33)</f>
        <v>下水道事業会計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14</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f t="shared" ref="CO35:CO43" si="3">IF(CQ35="","",CO34+1)</f>
        <v>23</v>
      </c>
      <c r="CP35" s="351"/>
      <c r="CQ35" s="352" t="str">
        <f>IF('各会計、関係団体の財政状況及び健全化判断比率'!BS8="","",'各会計、関係団体の財政状況及び健全化判断比率'!BS8)</f>
        <v>柏市みどりの基金</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〇</v>
      </c>
      <c r="DH35" s="349"/>
      <c r="DI35" s="199"/>
    </row>
    <row r="36" spans="1:113" ht="32.25" customHeight="1" x14ac:dyDescent="0.15">
      <c r="A36" s="172"/>
      <c r="B36" s="196"/>
      <c r="C36" s="351">
        <f>IF(E36="","",C35+1)</f>
        <v>3</v>
      </c>
      <c r="D36" s="351"/>
      <c r="E36" s="352" t="str">
        <f>IF('各会計、関係団体の財政状況及び健全化判断比率'!B9="","",'各会計、関係団体の財政状況及び健全化判断比率'!B9)</f>
        <v>学校給食センター事業特別会計</v>
      </c>
      <c r="F36" s="352"/>
      <c r="G36" s="352"/>
      <c r="H36" s="352"/>
      <c r="I36" s="352"/>
      <c r="J36" s="352"/>
      <c r="K36" s="352"/>
      <c r="L36" s="352"/>
      <c r="M36" s="352"/>
      <c r="N36" s="352"/>
      <c r="O36" s="352"/>
      <c r="P36" s="352"/>
      <c r="Q36" s="352"/>
      <c r="R36" s="352"/>
      <c r="S36" s="352"/>
      <c r="T36" s="172"/>
      <c r="U36" s="351">
        <f t="shared" ref="U36:U43" si="4">IF(W36="","",U35+1)</f>
        <v>7</v>
      </c>
      <c r="V36" s="351"/>
      <c r="W36" s="352" t="str">
        <f>IF('各会計、関係団体の財政状況及び健全化判断比率'!B30="","",'各会計、関係団体の財政状況及び健全化判断比率'!B30)</f>
        <v>後期高齢者医療事業特別会計</v>
      </c>
      <c r="X36" s="352"/>
      <c r="Y36" s="352"/>
      <c r="Z36" s="352"/>
      <c r="AA36" s="352"/>
      <c r="AB36" s="352"/>
      <c r="AC36" s="352"/>
      <c r="AD36" s="352"/>
      <c r="AE36" s="352"/>
      <c r="AF36" s="352"/>
      <c r="AG36" s="352"/>
      <c r="AH36" s="352"/>
      <c r="AI36" s="352"/>
      <c r="AJ36" s="352"/>
      <c r="AK36" s="352"/>
      <c r="AL36" s="172"/>
      <c r="AM36" s="351">
        <f t="shared" si="0"/>
        <v>11</v>
      </c>
      <c r="AN36" s="351"/>
      <c r="AO36" s="352" t="str">
        <f>IF('各会計、関係団体の財政状況及び健全化判断比率'!B34="","",'各会計、関係団体の財政状況及び健全化判断比率'!B34)</f>
        <v>病院事業会計</v>
      </c>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15</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f t="shared" si="3"/>
        <v>24</v>
      </c>
      <c r="CP36" s="351"/>
      <c r="CQ36" s="352" t="str">
        <f>IF('各会計、関係団体の財政状況及び健全化判断比率'!BS9="","",'各会計、関係団体の財政状況及び健全化判断比率'!BS9)</f>
        <v>柏市医療公社</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〇</v>
      </c>
      <c r="DH36" s="349"/>
      <c r="DI36" s="199"/>
    </row>
    <row r="37" spans="1:113" ht="32.25" customHeight="1" x14ac:dyDescent="0.15">
      <c r="A37" s="172"/>
      <c r="B37" s="196"/>
      <c r="C37" s="351">
        <f>IF(E37="","",C36+1)</f>
        <v>4</v>
      </c>
      <c r="D37" s="351"/>
      <c r="E37" s="352" t="str">
        <f>IF('各会計、関係団体の財政状況及び健全化判断比率'!B10="","",'各会計、関係団体の財政状況及び健全化判断比率'!B10)</f>
        <v>母子父子寡婦福祉資金貸付事業特別会計</v>
      </c>
      <c r="F37" s="352"/>
      <c r="G37" s="352"/>
      <c r="H37" s="352"/>
      <c r="I37" s="352"/>
      <c r="J37" s="352"/>
      <c r="K37" s="352"/>
      <c r="L37" s="352"/>
      <c r="M37" s="352"/>
      <c r="N37" s="352"/>
      <c r="O37" s="352"/>
      <c r="P37" s="352"/>
      <c r="Q37" s="352"/>
      <c r="R37" s="352"/>
      <c r="S37" s="352"/>
      <c r="T37" s="172"/>
      <c r="U37" s="351">
        <f t="shared" si="4"/>
        <v>8</v>
      </c>
      <c r="V37" s="351"/>
      <c r="W37" s="352" t="str">
        <f>IF('各会計、関係団体の財政状況及び健全化判断比率'!B31="","",'各会計、関係団体の財政状況及び健全化判断比率'!B31)</f>
        <v>介護老人保健施設事業特別会計</v>
      </c>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16</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f t="shared" si="3"/>
        <v>25</v>
      </c>
      <c r="CP37" s="351"/>
      <c r="CQ37" s="352" t="str">
        <f>IF('各会計、関係団体の財政状況及び健全化判断比率'!BS10="","",'各会計、関係団体の財政状況及び健全化判断比率'!BS10)</f>
        <v>ディー・エス・ケイ</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17</v>
      </c>
      <c r="BX38" s="351"/>
      <c r="BY38" s="352" t="str">
        <f>IF('各会計、関係団体の財政状況及び健全化判断比率'!B72="","",'各会計、関係団体の財政状況及び健全化判断比率'!B72)</f>
        <v>千葉県後期高齢者医療広域連合（一般会計）</v>
      </c>
      <c r="BZ38" s="352"/>
      <c r="CA38" s="352"/>
      <c r="CB38" s="352"/>
      <c r="CC38" s="352"/>
      <c r="CD38" s="352"/>
      <c r="CE38" s="352"/>
      <c r="CF38" s="352"/>
      <c r="CG38" s="352"/>
      <c r="CH38" s="352"/>
      <c r="CI38" s="352"/>
      <c r="CJ38" s="352"/>
      <c r="CK38" s="352"/>
      <c r="CL38" s="352"/>
      <c r="CM38" s="352"/>
      <c r="CN38" s="172"/>
      <c r="CO38" s="351">
        <f t="shared" si="3"/>
        <v>26</v>
      </c>
      <c r="CP38" s="351"/>
      <c r="CQ38" s="352" t="str">
        <f>IF('各会計、関係団体の財政状況及び健全化判断比率'!BS11="","",'各会計、関係団体の財政状況及び健全化判断比率'!BS11)</f>
        <v>柏市土地開発公社</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18</v>
      </c>
      <c r="BX39" s="351"/>
      <c r="BY39" s="352" t="str">
        <f>IF('各会計、関係団体の財政状況及び健全化判断比率'!B73="","",'各会計、関係団体の財政状況及び健全化判断比率'!B73)</f>
        <v>千葉県後期高齢者医療広域連合（後期高齢者医療特別会計）</v>
      </c>
      <c r="BZ39" s="352"/>
      <c r="CA39" s="352"/>
      <c r="CB39" s="352"/>
      <c r="CC39" s="352"/>
      <c r="CD39" s="352"/>
      <c r="CE39" s="352"/>
      <c r="CF39" s="352"/>
      <c r="CG39" s="352"/>
      <c r="CH39" s="352"/>
      <c r="CI39" s="352"/>
      <c r="CJ39" s="352"/>
      <c r="CK39" s="352"/>
      <c r="CL39" s="352"/>
      <c r="CM39" s="352"/>
      <c r="CN39" s="172"/>
      <c r="CO39" s="351">
        <f t="shared" si="3"/>
        <v>27</v>
      </c>
      <c r="CP39" s="351"/>
      <c r="CQ39" s="352" t="str">
        <f>IF('各会計、関係団体の財政状況及び健全化判断比率'!BS12="","",'各会計、関係団体の財政状況及び健全化判断比率'!BS12)</f>
        <v>道の駅しょうなん</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19</v>
      </c>
      <c r="BX40" s="351"/>
      <c r="BY40" s="352" t="str">
        <f>IF('各会計、関係団体の財政状況及び健全化判断比率'!B74="","",'各会計、関係団体の財政状況及び健全化判断比率'!B74)</f>
        <v>北千葉広域水道企業団（水道用水供給事業会計）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20</v>
      </c>
      <c r="BX41" s="351"/>
      <c r="BY41" s="352" t="str">
        <f>IF('各会計、関係団体の財政状況及び健全化判断比率'!B75="","",'各会計、関係団体の財政状況及び健全化判断比率'!B75)</f>
        <v>柏・白井・鎌ケ谷環境衛生組合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21</v>
      </c>
      <c r="BX42" s="351"/>
      <c r="BY42" s="352" t="str">
        <f>IF('各会計、関係団体の財政状況及び健全化判断比率'!B76="","",'各会計、関係団体の財政状況及び健全化判断比率'!B76)</f>
        <v>東葛中部地区総合開発事務組合（一般会計）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348" t="s">
        <v>205</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206</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207</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208</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209</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210</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211</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616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32" t="s">
        <v>536</v>
      </c>
      <c r="D34" s="1132"/>
      <c r="E34" s="1133"/>
      <c r="F34" s="32">
        <v>11.07</v>
      </c>
      <c r="G34" s="33">
        <v>11.3</v>
      </c>
      <c r="H34" s="33">
        <v>12.74</v>
      </c>
      <c r="I34" s="33">
        <v>13.31</v>
      </c>
      <c r="J34" s="34">
        <v>10.39</v>
      </c>
      <c r="K34" s="22"/>
      <c r="L34" s="22"/>
      <c r="M34" s="22"/>
      <c r="N34" s="22"/>
      <c r="O34" s="22"/>
      <c r="P34" s="22"/>
    </row>
    <row r="35" spans="1:16" ht="39" customHeight="1" x14ac:dyDescent="0.15">
      <c r="A35" s="22"/>
      <c r="B35" s="35"/>
      <c r="C35" s="1128" t="s">
        <v>537</v>
      </c>
      <c r="D35" s="1128"/>
      <c r="E35" s="1129"/>
      <c r="F35" s="36">
        <v>4.6900000000000004</v>
      </c>
      <c r="G35" s="37">
        <v>5.49</v>
      </c>
      <c r="H35" s="37">
        <v>4.8499999999999996</v>
      </c>
      <c r="I35" s="37">
        <v>6.07</v>
      </c>
      <c r="J35" s="38">
        <v>6.13</v>
      </c>
      <c r="K35" s="22"/>
      <c r="L35" s="22"/>
      <c r="M35" s="22"/>
      <c r="N35" s="22"/>
      <c r="O35" s="22"/>
      <c r="P35" s="22"/>
    </row>
    <row r="36" spans="1:16" ht="39" customHeight="1" x14ac:dyDescent="0.15">
      <c r="A36" s="22"/>
      <c r="B36" s="35"/>
      <c r="C36" s="1128" t="s">
        <v>538</v>
      </c>
      <c r="D36" s="1128"/>
      <c r="E36" s="1129"/>
      <c r="F36" s="36">
        <v>5.18</v>
      </c>
      <c r="G36" s="37">
        <v>5.65</v>
      </c>
      <c r="H36" s="37">
        <v>6.97</v>
      </c>
      <c r="I36" s="37">
        <v>6.2</v>
      </c>
      <c r="J36" s="38">
        <v>5.97</v>
      </c>
      <c r="K36" s="22"/>
      <c r="L36" s="22"/>
      <c r="M36" s="22"/>
      <c r="N36" s="22"/>
      <c r="O36" s="22"/>
      <c r="P36" s="22"/>
    </row>
    <row r="37" spans="1:16" ht="39" customHeight="1" x14ac:dyDescent="0.15">
      <c r="A37" s="22"/>
      <c r="B37" s="35"/>
      <c r="C37" s="1128" t="s">
        <v>539</v>
      </c>
      <c r="D37" s="1128"/>
      <c r="E37" s="1129"/>
      <c r="F37" s="36">
        <v>2.97</v>
      </c>
      <c r="G37" s="37">
        <v>2.95</v>
      </c>
      <c r="H37" s="37">
        <v>2.94</v>
      </c>
      <c r="I37" s="37">
        <v>2.82</v>
      </c>
      <c r="J37" s="38">
        <v>2.67</v>
      </c>
      <c r="K37" s="22"/>
      <c r="L37" s="22"/>
      <c r="M37" s="22"/>
      <c r="N37" s="22"/>
      <c r="O37" s="22"/>
      <c r="P37" s="22"/>
    </row>
    <row r="38" spans="1:16" ht="39" customHeight="1" x14ac:dyDescent="0.15">
      <c r="A38" s="22"/>
      <c r="B38" s="35"/>
      <c r="C38" s="1128" t="s">
        <v>540</v>
      </c>
      <c r="D38" s="1128"/>
      <c r="E38" s="1129"/>
      <c r="F38" s="36">
        <v>0.39</v>
      </c>
      <c r="G38" s="37">
        <v>0.54</v>
      </c>
      <c r="H38" s="37">
        <v>0.92</v>
      </c>
      <c r="I38" s="37">
        <v>1.33</v>
      </c>
      <c r="J38" s="38">
        <v>0.64</v>
      </c>
      <c r="K38" s="22"/>
      <c r="L38" s="22"/>
      <c r="M38" s="22"/>
      <c r="N38" s="22"/>
      <c r="O38" s="22"/>
      <c r="P38" s="22"/>
    </row>
    <row r="39" spans="1:16" ht="39" customHeight="1" x14ac:dyDescent="0.15">
      <c r="A39" s="22"/>
      <c r="B39" s="35"/>
      <c r="C39" s="1128" t="s">
        <v>541</v>
      </c>
      <c r="D39" s="1128"/>
      <c r="E39" s="1129"/>
      <c r="F39" s="36">
        <v>1.61</v>
      </c>
      <c r="G39" s="37">
        <v>0.3</v>
      </c>
      <c r="H39" s="37">
        <v>0.06</v>
      </c>
      <c r="I39" s="37">
        <v>0.26</v>
      </c>
      <c r="J39" s="38">
        <v>0.47</v>
      </c>
      <c r="K39" s="22"/>
      <c r="L39" s="22"/>
      <c r="M39" s="22"/>
      <c r="N39" s="22"/>
      <c r="O39" s="22"/>
      <c r="P39" s="22"/>
    </row>
    <row r="40" spans="1:16" ht="39" customHeight="1" x14ac:dyDescent="0.15">
      <c r="A40" s="22"/>
      <c r="B40" s="35"/>
      <c r="C40" s="1128" t="s">
        <v>542</v>
      </c>
      <c r="D40" s="1128"/>
      <c r="E40" s="1129"/>
      <c r="F40" s="36">
        <v>0.09</v>
      </c>
      <c r="G40" s="37">
        <v>0.14000000000000001</v>
      </c>
      <c r="H40" s="37">
        <v>0.16</v>
      </c>
      <c r="I40" s="37">
        <v>0.09</v>
      </c>
      <c r="J40" s="38">
        <v>0.15</v>
      </c>
      <c r="K40" s="22"/>
      <c r="L40" s="22"/>
      <c r="M40" s="22"/>
      <c r="N40" s="22"/>
      <c r="O40" s="22"/>
      <c r="P40" s="22"/>
    </row>
    <row r="41" spans="1:16" ht="39" customHeight="1" x14ac:dyDescent="0.15">
      <c r="A41" s="22"/>
      <c r="B41" s="35"/>
      <c r="C41" s="1128" t="s">
        <v>543</v>
      </c>
      <c r="D41" s="1128"/>
      <c r="E41" s="1129"/>
      <c r="F41" s="36">
        <v>0.14000000000000001</v>
      </c>
      <c r="G41" s="37">
        <v>0.17</v>
      </c>
      <c r="H41" s="37">
        <v>0.15</v>
      </c>
      <c r="I41" s="37">
        <v>0.17</v>
      </c>
      <c r="J41" s="38">
        <v>0.13</v>
      </c>
      <c r="K41" s="22"/>
      <c r="L41" s="22"/>
      <c r="M41" s="22"/>
      <c r="N41" s="22"/>
      <c r="O41" s="22"/>
      <c r="P41" s="22"/>
    </row>
    <row r="42" spans="1:16" ht="39" customHeight="1" x14ac:dyDescent="0.15">
      <c r="A42" s="22"/>
      <c r="B42" s="39"/>
      <c r="C42" s="1128" t="s">
        <v>544</v>
      </c>
      <c r="D42" s="1128"/>
      <c r="E42" s="1129"/>
      <c r="F42" s="36" t="s">
        <v>485</v>
      </c>
      <c r="G42" s="37" t="s">
        <v>485</v>
      </c>
      <c r="H42" s="37" t="s">
        <v>485</v>
      </c>
      <c r="I42" s="37" t="s">
        <v>485</v>
      </c>
      <c r="J42" s="38" t="s">
        <v>485</v>
      </c>
      <c r="K42" s="22"/>
      <c r="L42" s="22"/>
      <c r="M42" s="22"/>
      <c r="N42" s="22"/>
      <c r="O42" s="22"/>
      <c r="P42" s="22"/>
    </row>
    <row r="43" spans="1:16" ht="39" customHeight="1" thickBot="1" x14ac:dyDescent="0.2">
      <c r="A43" s="22"/>
      <c r="B43" s="40"/>
      <c r="C43" s="1130" t="s">
        <v>545</v>
      </c>
      <c r="D43" s="1130"/>
      <c r="E43" s="1131"/>
      <c r="F43" s="41">
        <v>0.13</v>
      </c>
      <c r="G43" s="42">
        <v>0.11</v>
      </c>
      <c r="H43" s="42">
        <v>0.12</v>
      </c>
      <c r="I43" s="42">
        <v>0.18</v>
      </c>
      <c r="J43" s="43">
        <v>0.19</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qMOCVMs7HcLg7ivNNp/NpT7u0MhScAZkrSc/3qjO+fj4Q9p5r7pkC9wQcylEpyFnBmhGXVDx7UqgeVFcHFCnQ==" saltValue="uRRB1ClXbqo85HzYGZWl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527</v>
      </c>
      <c r="L44" s="54" t="s">
        <v>528</v>
      </c>
      <c r="M44" s="54" t="s">
        <v>529</v>
      </c>
      <c r="N44" s="54" t="s">
        <v>530</v>
      </c>
      <c r="O44" s="55" t="s">
        <v>531</v>
      </c>
      <c r="P44" s="46"/>
      <c r="Q44" s="46"/>
      <c r="R44" s="46"/>
      <c r="S44" s="46"/>
      <c r="T44" s="46"/>
      <c r="U44" s="46"/>
    </row>
    <row r="45" spans="1:21" ht="30.75" customHeight="1" x14ac:dyDescent="0.15">
      <c r="A45" s="46"/>
      <c r="B45" s="1152" t="s">
        <v>10</v>
      </c>
      <c r="C45" s="1153"/>
      <c r="D45" s="56"/>
      <c r="E45" s="1158" t="s">
        <v>11</v>
      </c>
      <c r="F45" s="1158"/>
      <c r="G45" s="1158"/>
      <c r="H45" s="1158"/>
      <c r="I45" s="1158"/>
      <c r="J45" s="1159"/>
      <c r="K45" s="57">
        <v>10916</v>
      </c>
      <c r="L45" s="58">
        <v>10594</v>
      </c>
      <c r="M45" s="58">
        <v>10001</v>
      </c>
      <c r="N45" s="58">
        <v>9942</v>
      </c>
      <c r="O45" s="59">
        <v>9414</v>
      </c>
      <c r="P45" s="46"/>
      <c r="Q45" s="46"/>
      <c r="R45" s="46"/>
      <c r="S45" s="46"/>
      <c r="T45" s="46"/>
      <c r="U45" s="46"/>
    </row>
    <row r="46" spans="1:21" ht="30.75" customHeight="1" x14ac:dyDescent="0.15">
      <c r="A46" s="46"/>
      <c r="B46" s="1154"/>
      <c r="C46" s="1155"/>
      <c r="D46" s="60"/>
      <c r="E46" s="1136" t="s">
        <v>12</v>
      </c>
      <c r="F46" s="1136"/>
      <c r="G46" s="1136"/>
      <c r="H46" s="1136"/>
      <c r="I46" s="1136"/>
      <c r="J46" s="1137"/>
      <c r="K46" s="61" t="s">
        <v>485</v>
      </c>
      <c r="L46" s="62" t="s">
        <v>485</v>
      </c>
      <c r="M46" s="62" t="s">
        <v>485</v>
      </c>
      <c r="N46" s="62" t="s">
        <v>485</v>
      </c>
      <c r="O46" s="63" t="s">
        <v>485</v>
      </c>
      <c r="P46" s="46"/>
      <c r="Q46" s="46"/>
      <c r="R46" s="46"/>
      <c r="S46" s="46"/>
      <c r="T46" s="46"/>
      <c r="U46" s="46"/>
    </row>
    <row r="47" spans="1:21" ht="30.75" customHeight="1" x14ac:dyDescent="0.15">
      <c r="A47" s="46"/>
      <c r="B47" s="1154"/>
      <c r="C47" s="1155"/>
      <c r="D47" s="60"/>
      <c r="E47" s="1136" t="s">
        <v>13</v>
      </c>
      <c r="F47" s="1136"/>
      <c r="G47" s="1136"/>
      <c r="H47" s="1136"/>
      <c r="I47" s="1136"/>
      <c r="J47" s="1137"/>
      <c r="K47" s="61" t="s">
        <v>485</v>
      </c>
      <c r="L47" s="62" t="s">
        <v>485</v>
      </c>
      <c r="M47" s="62" t="s">
        <v>485</v>
      </c>
      <c r="N47" s="62" t="s">
        <v>485</v>
      </c>
      <c r="O47" s="63" t="s">
        <v>485</v>
      </c>
      <c r="P47" s="46"/>
      <c r="Q47" s="46"/>
      <c r="R47" s="46"/>
      <c r="S47" s="46"/>
      <c r="T47" s="46"/>
      <c r="U47" s="46"/>
    </row>
    <row r="48" spans="1:21" ht="30.75" customHeight="1" x14ac:dyDescent="0.15">
      <c r="A48" s="46"/>
      <c r="B48" s="1154"/>
      <c r="C48" s="1155"/>
      <c r="D48" s="60"/>
      <c r="E48" s="1136" t="s">
        <v>14</v>
      </c>
      <c r="F48" s="1136"/>
      <c r="G48" s="1136"/>
      <c r="H48" s="1136"/>
      <c r="I48" s="1136"/>
      <c r="J48" s="1137"/>
      <c r="K48" s="61">
        <v>1080</v>
      </c>
      <c r="L48" s="62">
        <v>1005</v>
      </c>
      <c r="M48" s="62">
        <v>813</v>
      </c>
      <c r="N48" s="62">
        <v>1029</v>
      </c>
      <c r="O48" s="63">
        <v>927</v>
      </c>
      <c r="P48" s="46"/>
      <c r="Q48" s="46"/>
      <c r="R48" s="46"/>
      <c r="S48" s="46"/>
      <c r="T48" s="46"/>
      <c r="U48" s="46"/>
    </row>
    <row r="49" spans="1:21" ht="30.75" customHeight="1" x14ac:dyDescent="0.15">
      <c r="A49" s="46"/>
      <c r="B49" s="1154"/>
      <c r="C49" s="1155"/>
      <c r="D49" s="60"/>
      <c r="E49" s="1136" t="s">
        <v>15</v>
      </c>
      <c r="F49" s="1136"/>
      <c r="G49" s="1136"/>
      <c r="H49" s="1136"/>
      <c r="I49" s="1136"/>
      <c r="J49" s="1137"/>
      <c r="K49" s="61">
        <v>49</v>
      </c>
      <c r="L49" s="62">
        <v>91</v>
      </c>
      <c r="M49" s="62">
        <v>79</v>
      </c>
      <c r="N49" s="62">
        <v>90</v>
      </c>
      <c r="O49" s="63">
        <v>94</v>
      </c>
      <c r="P49" s="46"/>
      <c r="Q49" s="46"/>
      <c r="R49" s="46"/>
      <c r="S49" s="46"/>
      <c r="T49" s="46"/>
      <c r="U49" s="46"/>
    </row>
    <row r="50" spans="1:21" ht="30.75" customHeight="1" x14ac:dyDescent="0.15">
      <c r="A50" s="46"/>
      <c r="B50" s="1154"/>
      <c r="C50" s="1155"/>
      <c r="D50" s="60"/>
      <c r="E50" s="1136" t="s">
        <v>16</v>
      </c>
      <c r="F50" s="1136"/>
      <c r="G50" s="1136"/>
      <c r="H50" s="1136"/>
      <c r="I50" s="1136"/>
      <c r="J50" s="1137"/>
      <c r="K50" s="61">
        <v>1173</v>
      </c>
      <c r="L50" s="62">
        <v>1522</v>
      </c>
      <c r="M50" s="62">
        <v>1024</v>
      </c>
      <c r="N50" s="62">
        <v>2432</v>
      </c>
      <c r="O50" s="63">
        <v>1385</v>
      </c>
      <c r="P50" s="46"/>
      <c r="Q50" s="46"/>
      <c r="R50" s="46"/>
      <c r="S50" s="46"/>
      <c r="T50" s="46"/>
      <c r="U50" s="46"/>
    </row>
    <row r="51" spans="1:21" ht="30.75" customHeight="1" x14ac:dyDescent="0.15">
      <c r="A51" s="46"/>
      <c r="B51" s="1156"/>
      <c r="C51" s="1157"/>
      <c r="D51" s="64"/>
      <c r="E51" s="1136" t="s">
        <v>17</v>
      </c>
      <c r="F51" s="1136"/>
      <c r="G51" s="1136"/>
      <c r="H51" s="1136"/>
      <c r="I51" s="1136"/>
      <c r="J51" s="1137"/>
      <c r="K51" s="61" t="s">
        <v>485</v>
      </c>
      <c r="L51" s="62" t="s">
        <v>485</v>
      </c>
      <c r="M51" s="62" t="s">
        <v>485</v>
      </c>
      <c r="N51" s="62" t="s">
        <v>485</v>
      </c>
      <c r="O51" s="63" t="s">
        <v>485</v>
      </c>
      <c r="P51" s="46"/>
      <c r="Q51" s="46"/>
      <c r="R51" s="46"/>
      <c r="S51" s="46"/>
      <c r="T51" s="46"/>
      <c r="U51" s="46"/>
    </row>
    <row r="52" spans="1:21" ht="30.75" customHeight="1" x14ac:dyDescent="0.15">
      <c r="A52" s="46"/>
      <c r="B52" s="1134" t="s">
        <v>18</v>
      </c>
      <c r="C52" s="1135"/>
      <c r="D52" s="64"/>
      <c r="E52" s="1136" t="s">
        <v>19</v>
      </c>
      <c r="F52" s="1136"/>
      <c r="G52" s="1136"/>
      <c r="H52" s="1136"/>
      <c r="I52" s="1136"/>
      <c r="J52" s="1137"/>
      <c r="K52" s="61">
        <v>11486</v>
      </c>
      <c r="L52" s="62">
        <v>11133</v>
      </c>
      <c r="M52" s="62">
        <v>11049</v>
      </c>
      <c r="N52" s="62">
        <v>10883</v>
      </c>
      <c r="O52" s="63">
        <v>10182</v>
      </c>
      <c r="P52" s="46"/>
      <c r="Q52" s="46"/>
      <c r="R52" s="46"/>
      <c r="S52" s="46"/>
      <c r="T52" s="46"/>
      <c r="U52" s="46"/>
    </row>
    <row r="53" spans="1:21" ht="30.75" customHeight="1" thickBot="1" x14ac:dyDescent="0.2">
      <c r="A53" s="46"/>
      <c r="B53" s="1138" t="s">
        <v>20</v>
      </c>
      <c r="C53" s="1139"/>
      <c r="D53" s="65"/>
      <c r="E53" s="1140" t="s">
        <v>21</v>
      </c>
      <c r="F53" s="1140"/>
      <c r="G53" s="1140"/>
      <c r="H53" s="1140"/>
      <c r="I53" s="1140"/>
      <c r="J53" s="1141"/>
      <c r="K53" s="66">
        <v>1732</v>
      </c>
      <c r="L53" s="67">
        <v>2079</v>
      </c>
      <c r="M53" s="67">
        <v>868</v>
      </c>
      <c r="N53" s="67">
        <v>2610</v>
      </c>
      <c r="O53" s="68">
        <v>1638</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546</v>
      </c>
      <c r="P55" s="46"/>
      <c r="Q55" s="46"/>
      <c r="R55" s="46"/>
      <c r="S55" s="46"/>
      <c r="T55" s="46"/>
      <c r="U55" s="46"/>
    </row>
    <row r="56" spans="1:21" ht="31.5" customHeight="1" thickBot="1" x14ac:dyDescent="0.2">
      <c r="A56" s="46"/>
      <c r="B56" s="74"/>
      <c r="C56" s="75"/>
      <c r="D56" s="75"/>
      <c r="E56" s="76"/>
      <c r="F56" s="76"/>
      <c r="G56" s="76"/>
      <c r="H56" s="76"/>
      <c r="I56" s="76"/>
      <c r="J56" s="77" t="s">
        <v>2</v>
      </c>
      <c r="K56" s="78" t="s">
        <v>547</v>
      </c>
      <c r="L56" s="79" t="s">
        <v>548</v>
      </c>
      <c r="M56" s="79" t="s">
        <v>549</v>
      </c>
      <c r="N56" s="79" t="s">
        <v>550</v>
      </c>
      <c r="O56" s="80" t="s">
        <v>551</v>
      </c>
      <c r="P56" s="46"/>
      <c r="Q56" s="46"/>
      <c r="R56" s="46"/>
      <c r="S56" s="46"/>
      <c r="T56" s="46"/>
      <c r="U56" s="46"/>
    </row>
    <row r="57" spans="1:21" ht="31.5" customHeight="1" x14ac:dyDescent="0.15">
      <c r="B57" s="1142" t="s">
        <v>24</v>
      </c>
      <c r="C57" s="1143"/>
      <c r="D57" s="1146" t="s">
        <v>25</v>
      </c>
      <c r="E57" s="1147"/>
      <c r="F57" s="1147"/>
      <c r="G57" s="1147"/>
      <c r="H57" s="1147"/>
      <c r="I57" s="1147"/>
      <c r="J57" s="1148"/>
      <c r="K57" s="81" t="s">
        <v>485</v>
      </c>
      <c r="L57" s="82" t="s">
        <v>485</v>
      </c>
      <c r="M57" s="82" t="s">
        <v>485</v>
      </c>
      <c r="N57" s="82" t="s">
        <v>485</v>
      </c>
      <c r="O57" s="83" t="s">
        <v>562</v>
      </c>
    </row>
    <row r="58" spans="1:21" ht="31.5" customHeight="1" thickBot="1" x14ac:dyDescent="0.2">
      <c r="B58" s="1144"/>
      <c r="C58" s="1145"/>
      <c r="D58" s="1149" t="s">
        <v>26</v>
      </c>
      <c r="E58" s="1150"/>
      <c r="F58" s="1150"/>
      <c r="G58" s="1150"/>
      <c r="H58" s="1150"/>
      <c r="I58" s="1150"/>
      <c r="J58" s="1151"/>
      <c r="K58" s="84" t="s">
        <v>485</v>
      </c>
      <c r="L58" s="85" t="s">
        <v>485</v>
      </c>
      <c r="M58" s="85" t="s">
        <v>485</v>
      </c>
      <c r="N58" s="85" t="s">
        <v>485</v>
      </c>
      <c r="O58" s="86" t="s">
        <v>562</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YlUapmC+xloHtk313edxBhAWVe8pyQ+HWRcS5FnhPvhYwjoZ3Dj7o7Q5YnAgriPy9JuWsYA5V2M9Xr2Wg70V1g==" saltValue="exg+px3s+5Pr9fmwhzSw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527</v>
      </c>
      <c r="J40" s="98" t="s">
        <v>528</v>
      </c>
      <c r="K40" s="98" t="s">
        <v>529</v>
      </c>
      <c r="L40" s="98" t="s">
        <v>530</v>
      </c>
      <c r="M40" s="99" t="s">
        <v>531</v>
      </c>
    </row>
    <row r="41" spans="2:13" ht="27.75" customHeight="1" x14ac:dyDescent="0.15">
      <c r="B41" s="1172" t="s">
        <v>29</v>
      </c>
      <c r="C41" s="1173"/>
      <c r="D41" s="100"/>
      <c r="E41" s="1174" t="s">
        <v>30</v>
      </c>
      <c r="F41" s="1174"/>
      <c r="G41" s="1174"/>
      <c r="H41" s="1175"/>
      <c r="I41" s="334">
        <v>92384</v>
      </c>
      <c r="J41" s="335">
        <v>88561</v>
      </c>
      <c r="K41" s="335">
        <v>89275</v>
      </c>
      <c r="L41" s="335">
        <v>87840</v>
      </c>
      <c r="M41" s="336">
        <v>86229</v>
      </c>
    </row>
    <row r="42" spans="2:13" ht="27.75" customHeight="1" x14ac:dyDescent="0.15">
      <c r="B42" s="1162"/>
      <c r="C42" s="1163"/>
      <c r="D42" s="101"/>
      <c r="E42" s="1166" t="s">
        <v>31</v>
      </c>
      <c r="F42" s="1166"/>
      <c r="G42" s="1166"/>
      <c r="H42" s="1167"/>
      <c r="I42" s="337">
        <v>16876</v>
      </c>
      <c r="J42" s="338">
        <v>16512</v>
      </c>
      <c r="K42" s="338">
        <v>13033</v>
      </c>
      <c r="L42" s="338">
        <v>11902</v>
      </c>
      <c r="M42" s="339">
        <v>7473</v>
      </c>
    </row>
    <row r="43" spans="2:13" ht="27.75" customHeight="1" x14ac:dyDescent="0.15">
      <c r="B43" s="1162"/>
      <c r="C43" s="1163"/>
      <c r="D43" s="101"/>
      <c r="E43" s="1166" t="s">
        <v>32</v>
      </c>
      <c r="F43" s="1166"/>
      <c r="G43" s="1166"/>
      <c r="H43" s="1167"/>
      <c r="I43" s="337">
        <v>9918</v>
      </c>
      <c r="J43" s="338">
        <v>9039</v>
      </c>
      <c r="K43" s="338">
        <v>8310</v>
      </c>
      <c r="L43" s="338">
        <v>8132</v>
      </c>
      <c r="M43" s="339">
        <v>7221</v>
      </c>
    </row>
    <row r="44" spans="2:13" ht="27.75" customHeight="1" x14ac:dyDescent="0.15">
      <c r="B44" s="1162"/>
      <c r="C44" s="1163"/>
      <c r="D44" s="101"/>
      <c r="E44" s="1166" t="s">
        <v>33</v>
      </c>
      <c r="F44" s="1166"/>
      <c r="G44" s="1166"/>
      <c r="H44" s="1167"/>
      <c r="I44" s="337">
        <v>873</v>
      </c>
      <c r="J44" s="338">
        <v>782</v>
      </c>
      <c r="K44" s="338">
        <v>756</v>
      </c>
      <c r="L44" s="338">
        <v>765</v>
      </c>
      <c r="M44" s="339">
        <v>1224</v>
      </c>
    </row>
    <row r="45" spans="2:13" ht="27.75" customHeight="1" x14ac:dyDescent="0.15">
      <c r="B45" s="1162"/>
      <c r="C45" s="1163"/>
      <c r="D45" s="101"/>
      <c r="E45" s="1166" t="s">
        <v>34</v>
      </c>
      <c r="F45" s="1166"/>
      <c r="G45" s="1166"/>
      <c r="H45" s="1167"/>
      <c r="I45" s="337">
        <v>17122</v>
      </c>
      <c r="J45" s="338">
        <v>16100</v>
      </c>
      <c r="K45" s="338">
        <v>16079</v>
      </c>
      <c r="L45" s="338">
        <v>15631</v>
      </c>
      <c r="M45" s="339">
        <v>15624</v>
      </c>
    </row>
    <row r="46" spans="2:13" ht="27.75" customHeight="1" x14ac:dyDescent="0.15">
      <c r="B46" s="1162"/>
      <c r="C46" s="1163"/>
      <c r="D46" s="102"/>
      <c r="E46" s="1166" t="s">
        <v>35</v>
      </c>
      <c r="F46" s="1166"/>
      <c r="G46" s="1166"/>
      <c r="H46" s="1167"/>
      <c r="I46" s="337">
        <v>861</v>
      </c>
      <c r="J46" s="338">
        <v>816</v>
      </c>
      <c r="K46" s="338">
        <v>793</v>
      </c>
      <c r="L46" s="338">
        <v>830</v>
      </c>
      <c r="M46" s="339">
        <v>833</v>
      </c>
    </row>
    <row r="47" spans="2:13" ht="27.75" customHeight="1" x14ac:dyDescent="0.15">
      <c r="B47" s="1162"/>
      <c r="C47" s="1163"/>
      <c r="D47" s="103"/>
      <c r="E47" s="1176" t="s">
        <v>36</v>
      </c>
      <c r="F47" s="1177"/>
      <c r="G47" s="1177"/>
      <c r="H47" s="1178"/>
      <c r="I47" s="337" t="s">
        <v>485</v>
      </c>
      <c r="J47" s="338" t="s">
        <v>485</v>
      </c>
      <c r="K47" s="338" t="s">
        <v>485</v>
      </c>
      <c r="L47" s="338" t="s">
        <v>485</v>
      </c>
      <c r="M47" s="339" t="s">
        <v>485</v>
      </c>
    </row>
    <row r="48" spans="2:13" ht="27.75" customHeight="1" x14ac:dyDescent="0.15">
      <c r="B48" s="1162"/>
      <c r="C48" s="1163"/>
      <c r="D48" s="101"/>
      <c r="E48" s="1166" t="s">
        <v>37</v>
      </c>
      <c r="F48" s="1166"/>
      <c r="G48" s="1166"/>
      <c r="H48" s="1167"/>
      <c r="I48" s="337" t="s">
        <v>485</v>
      </c>
      <c r="J48" s="338" t="s">
        <v>485</v>
      </c>
      <c r="K48" s="338" t="s">
        <v>485</v>
      </c>
      <c r="L48" s="338" t="s">
        <v>485</v>
      </c>
      <c r="M48" s="339" t="s">
        <v>485</v>
      </c>
    </row>
    <row r="49" spans="2:13" ht="27.75" customHeight="1" x14ac:dyDescent="0.15">
      <c r="B49" s="1164"/>
      <c r="C49" s="1165"/>
      <c r="D49" s="101"/>
      <c r="E49" s="1166" t="s">
        <v>38</v>
      </c>
      <c r="F49" s="1166"/>
      <c r="G49" s="1166"/>
      <c r="H49" s="1167"/>
      <c r="I49" s="337" t="s">
        <v>485</v>
      </c>
      <c r="J49" s="338" t="s">
        <v>485</v>
      </c>
      <c r="K49" s="338" t="s">
        <v>485</v>
      </c>
      <c r="L49" s="338" t="s">
        <v>485</v>
      </c>
      <c r="M49" s="339" t="s">
        <v>485</v>
      </c>
    </row>
    <row r="50" spans="2:13" ht="27.75" customHeight="1" x14ac:dyDescent="0.15">
      <c r="B50" s="1160" t="s">
        <v>39</v>
      </c>
      <c r="C50" s="1161"/>
      <c r="D50" s="104"/>
      <c r="E50" s="1166" t="s">
        <v>40</v>
      </c>
      <c r="F50" s="1166"/>
      <c r="G50" s="1166"/>
      <c r="H50" s="1167"/>
      <c r="I50" s="337">
        <v>33739</v>
      </c>
      <c r="J50" s="338">
        <v>39202</v>
      </c>
      <c r="K50" s="338">
        <v>41585</v>
      </c>
      <c r="L50" s="338">
        <v>40525</v>
      </c>
      <c r="M50" s="339">
        <v>47270</v>
      </c>
    </row>
    <row r="51" spans="2:13" ht="27.75" customHeight="1" x14ac:dyDescent="0.15">
      <c r="B51" s="1162"/>
      <c r="C51" s="1163"/>
      <c r="D51" s="101"/>
      <c r="E51" s="1166" t="s">
        <v>41</v>
      </c>
      <c r="F51" s="1166"/>
      <c r="G51" s="1166"/>
      <c r="H51" s="1167"/>
      <c r="I51" s="337">
        <v>19407</v>
      </c>
      <c r="J51" s="338">
        <v>20609</v>
      </c>
      <c r="K51" s="338">
        <v>19263</v>
      </c>
      <c r="L51" s="338">
        <v>18546</v>
      </c>
      <c r="M51" s="339">
        <v>13120</v>
      </c>
    </row>
    <row r="52" spans="2:13" ht="27.75" customHeight="1" x14ac:dyDescent="0.15">
      <c r="B52" s="1164"/>
      <c r="C52" s="1165"/>
      <c r="D52" s="101"/>
      <c r="E52" s="1166" t="s">
        <v>42</v>
      </c>
      <c r="F52" s="1166"/>
      <c r="G52" s="1166"/>
      <c r="H52" s="1167"/>
      <c r="I52" s="337">
        <v>94949</v>
      </c>
      <c r="J52" s="338">
        <v>93691</v>
      </c>
      <c r="K52" s="338">
        <v>91842</v>
      </c>
      <c r="L52" s="338">
        <v>90524</v>
      </c>
      <c r="M52" s="339">
        <v>90861</v>
      </c>
    </row>
    <row r="53" spans="2:13" ht="27.75" customHeight="1" thickBot="1" x14ac:dyDescent="0.2">
      <c r="B53" s="1168" t="s">
        <v>20</v>
      </c>
      <c r="C53" s="1169"/>
      <c r="D53" s="105"/>
      <c r="E53" s="1170" t="s">
        <v>43</v>
      </c>
      <c r="F53" s="1170"/>
      <c r="G53" s="1170"/>
      <c r="H53" s="1171"/>
      <c r="I53" s="340">
        <v>-10062</v>
      </c>
      <c r="J53" s="341">
        <v>-21693</v>
      </c>
      <c r="K53" s="341">
        <v>-24444</v>
      </c>
      <c r="L53" s="341">
        <v>-24494</v>
      </c>
      <c r="M53" s="342">
        <v>-32648</v>
      </c>
    </row>
    <row r="54" spans="2:13" ht="27.75" customHeight="1" x14ac:dyDescent="0.15">
      <c r="B54" s="106" t="s">
        <v>44</v>
      </c>
      <c r="C54" s="107"/>
      <c r="D54" s="107"/>
      <c r="E54" s="108"/>
      <c r="F54" s="108"/>
      <c r="G54" s="108"/>
      <c r="H54" s="108"/>
      <c r="I54" s="109"/>
      <c r="J54" s="109"/>
      <c r="K54" s="109"/>
      <c r="L54" s="109"/>
      <c r="M54" s="109"/>
    </row>
    <row r="55" spans="2:13" x14ac:dyDescent="0.15"/>
  </sheetData>
  <sheetProtection algorithmName="SHA-512" hashValue="WbQmfnNIngcMaPAe6Ehjsa6g7uTHeO6uqCFepKoxu6QI4LdzkDrhibivdgwy95kmKLuwGJYddw+TjxBvaiud/g==" saltValue="Ot5GH0vzxClFn3GGV92q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45</v>
      </c>
    </row>
    <row r="54" spans="2:8" ht="29.25" customHeight="1" thickBot="1" x14ac:dyDescent="0.25">
      <c r="B54" s="111" t="s">
        <v>1</v>
      </c>
      <c r="C54" s="112"/>
      <c r="D54" s="112"/>
      <c r="E54" s="113" t="s">
        <v>2</v>
      </c>
      <c r="F54" s="114" t="s">
        <v>529</v>
      </c>
      <c r="G54" s="114" t="s">
        <v>530</v>
      </c>
      <c r="H54" s="115" t="s">
        <v>531</v>
      </c>
    </row>
    <row r="55" spans="2:8" ht="52.5" customHeight="1" x14ac:dyDescent="0.15">
      <c r="B55" s="116"/>
      <c r="C55" s="1187" t="s">
        <v>46</v>
      </c>
      <c r="D55" s="1187"/>
      <c r="E55" s="1188"/>
      <c r="F55" s="117">
        <v>12722</v>
      </c>
      <c r="G55" s="117">
        <v>11726</v>
      </c>
      <c r="H55" s="118">
        <v>14230</v>
      </c>
    </row>
    <row r="56" spans="2:8" ht="52.5" customHeight="1" x14ac:dyDescent="0.15">
      <c r="B56" s="119"/>
      <c r="C56" s="1189" t="s">
        <v>47</v>
      </c>
      <c r="D56" s="1189"/>
      <c r="E56" s="1190"/>
      <c r="F56" s="120" t="s">
        <v>485</v>
      </c>
      <c r="G56" s="120" t="s">
        <v>485</v>
      </c>
      <c r="H56" s="121" t="s">
        <v>485</v>
      </c>
    </row>
    <row r="57" spans="2:8" ht="53.25" customHeight="1" x14ac:dyDescent="0.15">
      <c r="B57" s="119"/>
      <c r="C57" s="1191" t="s">
        <v>48</v>
      </c>
      <c r="D57" s="1191"/>
      <c r="E57" s="1192"/>
      <c r="F57" s="122">
        <v>22947</v>
      </c>
      <c r="G57" s="122">
        <v>22860</v>
      </c>
      <c r="H57" s="123">
        <v>23158</v>
      </c>
    </row>
    <row r="58" spans="2:8" ht="45.75" customHeight="1" x14ac:dyDescent="0.15">
      <c r="B58" s="124"/>
      <c r="C58" s="1179" t="s">
        <v>576</v>
      </c>
      <c r="D58" s="1180"/>
      <c r="E58" s="1181"/>
      <c r="F58" s="125">
        <v>17581</v>
      </c>
      <c r="G58" s="125">
        <v>17581</v>
      </c>
      <c r="H58" s="126">
        <v>17581</v>
      </c>
    </row>
    <row r="59" spans="2:8" ht="45.75" customHeight="1" x14ac:dyDescent="0.15">
      <c r="B59" s="124"/>
      <c r="C59" s="1179" t="s">
        <v>577</v>
      </c>
      <c r="D59" s="1180"/>
      <c r="E59" s="1181"/>
      <c r="F59" s="125">
        <v>2983</v>
      </c>
      <c r="G59" s="125">
        <v>2965</v>
      </c>
      <c r="H59" s="126">
        <v>3009</v>
      </c>
    </row>
    <row r="60" spans="2:8" ht="45.75" customHeight="1" x14ac:dyDescent="0.15">
      <c r="B60" s="124"/>
      <c r="C60" s="1179" t="s">
        <v>578</v>
      </c>
      <c r="D60" s="1180"/>
      <c r="E60" s="1181"/>
      <c r="F60" s="125">
        <v>1813</v>
      </c>
      <c r="G60" s="125">
        <v>1700</v>
      </c>
      <c r="H60" s="126">
        <v>1700</v>
      </c>
    </row>
    <row r="61" spans="2:8" ht="45.75" customHeight="1" x14ac:dyDescent="0.15">
      <c r="B61" s="124"/>
      <c r="C61" s="1179" t="s">
        <v>579</v>
      </c>
      <c r="D61" s="1180"/>
      <c r="E61" s="1181"/>
      <c r="F61" s="125">
        <v>548</v>
      </c>
      <c r="G61" s="125">
        <v>568</v>
      </c>
      <c r="H61" s="126">
        <v>618</v>
      </c>
    </row>
    <row r="62" spans="2:8" ht="45.75" customHeight="1" thickBot="1" x14ac:dyDescent="0.2">
      <c r="B62" s="127"/>
      <c r="C62" s="1182" t="s">
        <v>580</v>
      </c>
      <c r="D62" s="1183"/>
      <c r="E62" s="1184"/>
      <c r="F62" s="128" t="s">
        <v>485</v>
      </c>
      <c r="G62" s="128" t="s">
        <v>485</v>
      </c>
      <c r="H62" s="129">
        <v>200</v>
      </c>
    </row>
    <row r="63" spans="2:8" ht="52.5" customHeight="1" thickBot="1" x14ac:dyDescent="0.2">
      <c r="B63" s="130"/>
      <c r="C63" s="1185" t="s">
        <v>49</v>
      </c>
      <c r="D63" s="1185"/>
      <c r="E63" s="1186"/>
      <c r="F63" s="131">
        <v>35669</v>
      </c>
      <c r="G63" s="131">
        <v>34586</v>
      </c>
      <c r="H63" s="132">
        <v>37388</v>
      </c>
    </row>
    <row r="64" spans="2:8" x14ac:dyDescent="0.15"/>
  </sheetData>
  <sheetProtection algorithmName="SHA-512" hashValue="ZVOMwkpEJGLJzRF8lCPaCjMq5TQGOf2xPr1n/y0BZjcRYZIT0yy69paiobuZ0lno17kQP/qY4IVCXLfgu6JnlA==" saltValue="SiuRhLPTTiKA6wSdtPJd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50</v>
      </c>
      <c r="E2" s="144"/>
      <c r="F2" s="145" t="s">
        <v>524</v>
      </c>
      <c r="G2" s="146"/>
      <c r="H2" s="147"/>
    </row>
    <row r="3" spans="1:8" x14ac:dyDescent="0.15">
      <c r="A3" s="143" t="s">
        <v>517</v>
      </c>
      <c r="B3" s="148"/>
      <c r="C3" s="149"/>
      <c r="D3" s="150">
        <v>37723</v>
      </c>
      <c r="E3" s="151"/>
      <c r="F3" s="152">
        <v>48088</v>
      </c>
      <c r="G3" s="153"/>
      <c r="H3" s="154"/>
    </row>
    <row r="4" spans="1:8" x14ac:dyDescent="0.15">
      <c r="A4" s="155"/>
      <c r="B4" s="156"/>
      <c r="C4" s="157"/>
      <c r="D4" s="158">
        <v>19289</v>
      </c>
      <c r="E4" s="159"/>
      <c r="F4" s="160">
        <v>25183</v>
      </c>
      <c r="G4" s="161"/>
      <c r="H4" s="162"/>
    </row>
    <row r="5" spans="1:8" x14ac:dyDescent="0.15">
      <c r="A5" s="143" t="s">
        <v>519</v>
      </c>
      <c r="B5" s="148"/>
      <c r="C5" s="149"/>
      <c r="D5" s="150">
        <v>27643</v>
      </c>
      <c r="E5" s="151"/>
      <c r="F5" s="152">
        <v>46457</v>
      </c>
      <c r="G5" s="153"/>
      <c r="H5" s="154"/>
    </row>
    <row r="6" spans="1:8" x14ac:dyDescent="0.15">
      <c r="A6" s="155"/>
      <c r="B6" s="156"/>
      <c r="C6" s="157"/>
      <c r="D6" s="158">
        <v>14879</v>
      </c>
      <c r="E6" s="159"/>
      <c r="F6" s="160">
        <v>24020</v>
      </c>
      <c r="G6" s="161"/>
      <c r="H6" s="162"/>
    </row>
    <row r="7" spans="1:8" x14ac:dyDescent="0.15">
      <c r="A7" s="143" t="s">
        <v>520</v>
      </c>
      <c r="B7" s="148"/>
      <c r="C7" s="149"/>
      <c r="D7" s="150">
        <v>36537</v>
      </c>
      <c r="E7" s="151"/>
      <c r="F7" s="152">
        <v>51849</v>
      </c>
      <c r="G7" s="153"/>
      <c r="H7" s="154"/>
    </row>
    <row r="8" spans="1:8" x14ac:dyDescent="0.15">
      <c r="A8" s="155"/>
      <c r="B8" s="156"/>
      <c r="C8" s="157"/>
      <c r="D8" s="158">
        <v>23404</v>
      </c>
      <c r="E8" s="159"/>
      <c r="F8" s="160">
        <v>26326</v>
      </c>
      <c r="G8" s="161"/>
      <c r="H8" s="162"/>
    </row>
    <row r="9" spans="1:8" x14ac:dyDescent="0.15">
      <c r="A9" s="143" t="s">
        <v>521</v>
      </c>
      <c r="B9" s="148"/>
      <c r="C9" s="149"/>
      <c r="D9" s="150">
        <v>36677</v>
      </c>
      <c r="E9" s="151"/>
      <c r="F9" s="152">
        <v>52191</v>
      </c>
      <c r="G9" s="153"/>
      <c r="H9" s="154"/>
    </row>
    <row r="10" spans="1:8" x14ac:dyDescent="0.15">
      <c r="A10" s="155"/>
      <c r="B10" s="156"/>
      <c r="C10" s="157"/>
      <c r="D10" s="158">
        <v>24412</v>
      </c>
      <c r="E10" s="159"/>
      <c r="F10" s="160">
        <v>26807</v>
      </c>
      <c r="G10" s="161"/>
      <c r="H10" s="162"/>
    </row>
    <row r="11" spans="1:8" x14ac:dyDescent="0.15">
      <c r="A11" s="143" t="s">
        <v>522</v>
      </c>
      <c r="B11" s="148"/>
      <c r="C11" s="149"/>
      <c r="D11" s="150">
        <v>42907</v>
      </c>
      <c r="E11" s="151"/>
      <c r="F11" s="152">
        <v>48105</v>
      </c>
      <c r="G11" s="153"/>
      <c r="H11" s="154"/>
    </row>
    <row r="12" spans="1:8" x14ac:dyDescent="0.15">
      <c r="A12" s="155"/>
      <c r="B12" s="156"/>
      <c r="C12" s="163"/>
      <c r="D12" s="158">
        <v>24799</v>
      </c>
      <c r="E12" s="159"/>
      <c r="F12" s="160">
        <v>24072</v>
      </c>
      <c r="G12" s="161"/>
      <c r="H12" s="162"/>
    </row>
    <row r="13" spans="1:8" x14ac:dyDescent="0.15">
      <c r="A13" s="143"/>
      <c r="B13" s="148"/>
      <c r="C13" s="149"/>
      <c r="D13" s="150">
        <v>36297</v>
      </c>
      <c r="E13" s="151"/>
      <c r="F13" s="152">
        <v>49338</v>
      </c>
      <c r="G13" s="164"/>
      <c r="H13" s="154"/>
    </row>
    <row r="14" spans="1:8" x14ac:dyDescent="0.15">
      <c r="A14" s="155"/>
      <c r="B14" s="156"/>
      <c r="C14" s="157"/>
      <c r="D14" s="158">
        <v>21357</v>
      </c>
      <c r="E14" s="159"/>
      <c r="F14" s="160">
        <v>25282</v>
      </c>
      <c r="G14" s="161"/>
      <c r="H14" s="162"/>
    </row>
    <row r="17" spans="1:11" x14ac:dyDescent="0.15">
      <c r="A17" s="139" t="s">
        <v>51</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52</v>
      </c>
      <c r="B19" s="165">
        <f>ROUND(VALUE(SUBSTITUTE(実質収支比率等に係る経年分析!F$48,"▲","-")),2)</f>
        <v>4.83</v>
      </c>
      <c r="C19" s="165">
        <f>ROUND(VALUE(SUBSTITUTE(実質収支比率等に係る経年分析!G$48,"▲","-")),2)</f>
        <v>5.68</v>
      </c>
      <c r="D19" s="165">
        <f>ROUND(VALUE(SUBSTITUTE(実質収支比率等に係る経年分析!H$48,"▲","-")),2)</f>
        <v>5.07</v>
      </c>
      <c r="E19" s="165">
        <f>ROUND(VALUE(SUBSTITUTE(実質収支比率等に係る経年分析!I$48,"▲","-")),2)</f>
        <v>6.28</v>
      </c>
      <c r="F19" s="165">
        <f>ROUND(VALUE(SUBSTITUTE(実質収支比率等に係る経年分析!J$48,"▲","-")),2)</f>
        <v>6.42</v>
      </c>
    </row>
    <row r="20" spans="1:11" x14ac:dyDescent="0.15">
      <c r="A20" s="165" t="s">
        <v>53</v>
      </c>
      <c r="B20" s="165">
        <f>ROUND(VALUE(SUBSTITUTE(実質収支比率等に係る経年分析!F$47,"▲","-")),2)</f>
        <v>13.67</v>
      </c>
      <c r="C20" s="165">
        <f>ROUND(VALUE(SUBSTITUTE(実質収支比率等に係る経年分析!G$47,"▲","-")),2)</f>
        <v>13.44</v>
      </c>
      <c r="D20" s="165">
        <f>ROUND(VALUE(SUBSTITUTE(実質収支比率等に係る経年分析!H$47,"▲","-")),2)</f>
        <v>16.149999999999999</v>
      </c>
      <c r="E20" s="165">
        <f>ROUND(VALUE(SUBSTITUTE(実質収支比率等に係る経年分析!I$47,"▲","-")),2)</f>
        <v>14.43</v>
      </c>
      <c r="F20" s="165">
        <f>ROUND(VALUE(SUBSTITUTE(実質収支比率等に係る経年分析!J$47,"▲","-")),2)</f>
        <v>16.63</v>
      </c>
    </row>
    <row r="21" spans="1:11" x14ac:dyDescent="0.15">
      <c r="A21" s="165" t="s">
        <v>54</v>
      </c>
      <c r="B21" s="165">
        <f>IF(ISNUMBER(VALUE(SUBSTITUTE(実質収支比率等に係る経年分析!F$49,"▲","-"))),ROUND(VALUE(SUBSTITUTE(実質収支比率等に係る経年分析!F$49,"▲","-")),2),NA())</f>
        <v>-0.67</v>
      </c>
      <c r="C21" s="165">
        <f>IF(ISNUMBER(VALUE(SUBSTITUTE(実質収支比率等に係る経年分析!G$49,"▲","-"))),ROUND(VALUE(SUBSTITUTE(実質収支比率等に係る経年分析!G$49,"▲","-")),2),NA())</f>
        <v>-1.49</v>
      </c>
      <c r="D21" s="165">
        <f>IF(ISNUMBER(VALUE(SUBSTITUTE(実質収支比率等に係る経年分析!H$49,"▲","-"))),ROUND(VALUE(SUBSTITUTE(実質収支比率等に係る経年分析!H$49,"▲","-")),2),NA())</f>
        <v>-0.56999999999999995</v>
      </c>
      <c r="E21" s="165">
        <f>IF(ISNUMBER(VALUE(SUBSTITUTE(実質収支比率等に係る経年分析!I$49,"▲","-"))),ROUND(VALUE(SUBSTITUTE(実質収支比率等に係る経年分析!I$49,"▲","-")),2),NA())</f>
        <v>-2.33</v>
      </c>
      <c r="F21" s="165">
        <f>IF(ISNUMBER(VALUE(SUBSTITUTE(実質収支比率等に係る経年分析!J$49,"▲","-"))),ROUND(VALUE(SUBSTITUTE(実質収支比率等に係る経年分析!J$49,"▲","-")),2),NA())</f>
        <v>0.46</v>
      </c>
    </row>
    <row r="24" spans="1:11" x14ac:dyDescent="0.15">
      <c r="A24" s="139" t="s">
        <v>55</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56</v>
      </c>
      <c r="C26" s="166" t="s">
        <v>57</v>
      </c>
      <c r="D26" s="166" t="s">
        <v>56</v>
      </c>
      <c r="E26" s="166" t="s">
        <v>57</v>
      </c>
      <c r="F26" s="166" t="s">
        <v>56</v>
      </c>
      <c r="G26" s="166" t="s">
        <v>57</v>
      </c>
      <c r="H26" s="166" t="s">
        <v>56</v>
      </c>
      <c r="I26" s="166" t="s">
        <v>57</v>
      </c>
      <c r="J26" s="166" t="s">
        <v>56</v>
      </c>
      <c r="K26" s="166" t="s">
        <v>57</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0.18</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0.19</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公設総合地方卸売市場事業特別会計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0.14000000000000001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0.17</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0.17</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0.13</v>
      </c>
    </row>
    <row r="30" spans="1:11" x14ac:dyDescent="0.15">
      <c r="A30" s="166" t="str">
        <f>IF(連結実質赤字比率に係る赤字・黒字の構成分析!C$40="",NA(),連結実質赤字比率に係る赤字・黒字の構成分析!C$40)</f>
        <v>柏都市計画事業北柏駅北口土地区画整理事業特別会計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0.09</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0.14000000000000001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0.16</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0.09</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0.15</v>
      </c>
    </row>
    <row r="31" spans="1:11" x14ac:dyDescent="0.15">
      <c r="A31" s="166" t="str">
        <f>IF(連結実質赤字比率に係る赤字・黒字の構成分析!C$39="",NA(),連結実質赤字比率に係る赤字・黒字の構成分析!C$39)</f>
        <v>国民健康保険事業特別会計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1.61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0.26</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0.47</v>
      </c>
    </row>
    <row r="32" spans="1:11" x14ac:dyDescent="0.15">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0.92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1.33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0.64</v>
      </c>
    </row>
    <row r="33" spans="1:16" x14ac:dyDescent="0.15">
      <c r="A33" s="166" t="str">
        <f>IF(連結実質赤字比率に係る赤字・黒字の構成分析!C$37="",NA(),連結実質赤字比率に係る赤字・黒字の構成分析!C$37)</f>
        <v>病院事業会計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2.97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2.95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2.94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2.82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2.67</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5.18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5.65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6.97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6.2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5.97</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4.6900000000000004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5.49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4.8499999999999996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6.07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6.13</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11.07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11.3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12.74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13.31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10.39</v>
      </c>
    </row>
    <row r="39" spans="1:16" x14ac:dyDescent="0.15">
      <c r="A39" s="139" t="s">
        <v>58</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59</v>
      </c>
      <c r="C41" s="167"/>
      <c r="D41" s="167" t="s">
        <v>60</v>
      </c>
      <c r="E41" s="167" t="s">
        <v>59</v>
      </c>
      <c r="F41" s="167"/>
      <c r="G41" s="167" t="s">
        <v>60</v>
      </c>
      <c r="H41" s="167" t="s">
        <v>59</v>
      </c>
      <c r="I41" s="167"/>
      <c r="J41" s="167" t="s">
        <v>60</v>
      </c>
      <c r="K41" s="167" t="s">
        <v>59</v>
      </c>
      <c r="L41" s="167"/>
      <c r="M41" s="167" t="s">
        <v>60</v>
      </c>
      <c r="N41" s="167" t="s">
        <v>59</v>
      </c>
      <c r="O41" s="167"/>
      <c r="P41" s="167" t="s">
        <v>60</v>
      </c>
    </row>
    <row r="42" spans="1:16" x14ac:dyDescent="0.15">
      <c r="A42" s="167" t="s">
        <v>61</v>
      </c>
      <c r="B42" s="167"/>
      <c r="C42" s="167"/>
      <c r="D42" s="167">
        <f>'実質公債費比率（分子）の構造'!K$52</f>
        <v>11486</v>
      </c>
      <c r="E42" s="167"/>
      <c r="F42" s="167"/>
      <c r="G42" s="167">
        <f>'実質公債費比率（分子）の構造'!L$52</f>
        <v>11133</v>
      </c>
      <c r="H42" s="167"/>
      <c r="I42" s="167"/>
      <c r="J42" s="167">
        <f>'実質公債費比率（分子）の構造'!M$52</f>
        <v>11049</v>
      </c>
      <c r="K42" s="167"/>
      <c r="L42" s="167"/>
      <c r="M42" s="167">
        <f>'実質公債費比率（分子）の構造'!N$52</f>
        <v>10883</v>
      </c>
      <c r="N42" s="167"/>
      <c r="O42" s="167"/>
      <c r="P42" s="167">
        <f>'実質公債費比率（分子）の構造'!O$52</f>
        <v>10182</v>
      </c>
    </row>
    <row r="43" spans="1:16" x14ac:dyDescent="0.15">
      <c r="A43" s="167" t="s">
        <v>62</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63</v>
      </c>
      <c r="B44" s="167">
        <f>'実質公債費比率（分子）の構造'!K$50</f>
        <v>1173</v>
      </c>
      <c r="C44" s="167"/>
      <c r="D44" s="167"/>
      <c r="E44" s="167">
        <f>'実質公債費比率（分子）の構造'!L$50</f>
        <v>1522</v>
      </c>
      <c r="F44" s="167"/>
      <c r="G44" s="167"/>
      <c r="H44" s="167">
        <f>'実質公債費比率（分子）の構造'!M$50</f>
        <v>1024</v>
      </c>
      <c r="I44" s="167"/>
      <c r="J44" s="167"/>
      <c r="K44" s="167">
        <f>'実質公債費比率（分子）の構造'!N$50</f>
        <v>2432</v>
      </c>
      <c r="L44" s="167"/>
      <c r="M44" s="167"/>
      <c r="N44" s="167">
        <f>'実質公債費比率（分子）の構造'!O$50</f>
        <v>1385</v>
      </c>
      <c r="O44" s="167"/>
      <c r="P44" s="167"/>
    </row>
    <row r="45" spans="1:16" x14ac:dyDescent="0.15">
      <c r="A45" s="167" t="s">
        <v>64</v>
      </c>
      <c r="B45" s="167">
        <f>'実質公債費比率（分子）の構造'!K$49</f>
        <v>49</v>
      </c>
      <c r="C45" s="167"/>
      <c r="D45" s="167"/>
      <c r="E45" s="167">
        <f>'実質公債費比率（分子）の構造'!L$49</f>
        <v>91</v>
      </c>
      <c r="F45" s="167"/>
      <c r="G45" s="167"/>
      <c r="H45" s="167">
        <f>'実質公債費比率（分子）の構造'!M$49</f>
        <v>79</v>
      </c>
      <c r="I45" s="167"/>
      <c r="J45" s="167"/>
      <c r="K45" s="167">
        <f>'実質公債費比率（分子）の構造'!N$49</f>
        <v>90</v>
      </c>
      <c r="L45" s="167"/>
      <c r="M45" s="167"/>
      <c r="N45" s="167">
        <f>'実質公債費比率（分子）の構造'!O$49</f>
        <v>94</v>
      </c>
      <c r="O45" s="167"/>
      <c r="P45" s="167"/>
    </row>
    <row r="46" spans="1:16" x14ac:dyDescent="0.15">
      <c r="A46" s="167" t="s">
        <v>65</v>
      </c>
      <c r="B46" s="167">
        <f>'実質公債費比率（分子）の構造'!K$48</f>
        <v>1080</v>
      </c>
      <c r="C46" s="167"/>
      <c r="D46" s="167"/>
      <c r="E46" s="167">
        <f>'実質公債費比率（分子）の構造'!L$48</f>
        <v>1005</v>
      </c>
      <c r="F46" s="167"/>
      <c r="G46" s="167"/>
      <c r="H46" s="167">
        <f>'実質公債費比率（分子）の構造'!M$48</f>
        <v>813</v>
      </c>
      <c r="I46" s="167"/>
      <c r="J46" s="167"/>
      <c r="K46" s="167">
        <f>'実質公債費比率（分子）の構造'!N$48</f>
        <v>1029</v>
      </c>
      <c r="L46" s="167"/>
      <c r="M46" s="167"/>
      <c r="N46" s="167">
        <f>'実質公債費比率（分子）の構造'!O$48</f>
        <v>927</v>
      </c>
      <c r="O46" s="167"/>
      <c r="P46" s="167"/>
    </row>
    <row r="47" spans="1:16" x14ac:dyDescent="0.15">
      <c r="A47" s="167" t="s">
        <v>66</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67</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68</v>
      </c>
      <c r="B49" s="167">
        <f>'実質公債費比率（分子）の構造'!K$45</f>
        <v>10916</v>
      </c>
      <c r="C49" s="167"/>
      <c r="D49" s="167"/>
      <c r="E49" s="167">
        <f>'実質公債費比率（分子）の構造'!L$45</f>
        <v>10594</v>
      </c>
      <c r="F49" s="167"/>
      <c r="G49" s="167"/>
      <c r="H49" s="167">
        <f>'実質公債費比率（分子）の構造'!M$45</f>
        <v>10001</v>
      </c>
      <c r="I49" s="167"/>
      <c r="J49" s="167"/>
      <c r="K49" s="167">
        <f>'実質公債費比率（分子）の構造'!N$45</f>
        <v>9942</v>
      </c>
      <c r="L49" s="167"/>
      <c r="M49" s="167"/>
      <c r="N49" s="167">
        <f>'実質公債費比率（分子）の構造'!O$45</f>
        <v>9414</v>
      </c>
      <c r="O49" s="167"/>
      <c r="P49" s="167"/>
    </row>
    <row r="50" spans="1:16" x14ac:dyDescent="0.15">
      <c r="A50" s="167" t="s">
        <v>69</v>
      </c>
      <c r="B50" s="167" t="e">
        <f>NA()</f>
        <v>#N/A</v>
      </c>
      <c r="C50" s="167">
        <f>IF(ISNUMBER('実質公債費比率（分子）の構造'!K$53),'実質公債費比率（分子）の構造'!K$53,NA())</f>
        <v>1732</v>
      </c>
      <c r="D50" s="167" t="e">
        <f>NA()</f>
        <v>#N/A</v>
      </c>
      <c r="E50" s="167" t="e">
        <f>NA()</f>
        <v>#N/A</v>
      </c>
      <c r="F50" s="167">
        <f>IF(ISNUMBER('実質公債費比率（分子）の構造'!L$53),'実質公債費比率（分子）の構造'!L$53,NA())</f>
        <v>2079</v>
      </c>
      <c r="G50" s="167" t="e">
        <f>NA()</f>
        <v>#N/A</v>
      </c>
      <c r="H50" s="167" t="e">
        <f>NA()</f>
        <v>#N/A</v>
      </c>
      <c r="I50" s="167">
        <f>IF(ISNUMBER('実質公債費比率（分子）の構造'!M$53),'実質公債費比率（分子）の構造'!M$53,NA())</f>
        <v>868</v>
      </c>
      <c r="J50" s="167" t="e">
        <f>NA()</f>
        <v>#N/A</v>
      </c>
      <c r="K50" s="167" t="e">
        <f>NA()</f>
        <v>#N/A</v>
      </c>
      <c r="L50" s="167">
        <f>IF(ISNUMBER('実質公債費比率（分子）の構造'!N$53),'実質公債費比率（分子）の構造'!N$53,NA())</f>
        <v>2610</v>
      </c>
      <c r="M50" s="167" t="e">
        <f>NA()</f>
        <v>#N/A</v>
      </c>
      <c r="N50" s="167" t="e">
        <f>NA()</f>
        <v>#N/A</v>
      </c>
      <c r="O50" s="167">
        <f>IF(ISNUMBER('実質公債費比率（分子）の構造'!O$53),'実質公債費比率（分子）の構造'!O$53,NA())</f>
        <v>1638</v>
      </c>
      <c r="P50" s="167" t="e">
        <f>NA()</f>
        <v>#N/A</v>
      </c>
    </row>
    <row r="53" spans="1:16" x14ac:dyDescent="0.15">
      <c r="A53" s="139" t="s">
        <v>70</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71</v>
      </c>
      <c r="C55" s="166"/>
      <c r="D55" s="166" t="s">
        <v>72</v>
      </c>
      <c r="E55" s="166" t="s">
        <v>71</v>
      </c>
      <c r="F55" s="166"/>
      <c r="G55" s="166" t="s">
        <v>72</v>
      </c>
      <c r="H55" s="166" t="s">
        <v>71</v>
      </c>
      <c r="I55" s="166"/>
      <c r="J55" s="166" t="s">
        <v>72</v>
      </c>
      <c r="K55" s="166" t="s">
        <v>71</v>
      </c>
      <c r="L55" s="166"/>
      <c r="M55" s="166" t="s">
        <v>72</v>
      </c>
      <c r="N55" s="166" t="s">
        <v>71</v>
      </c>
      <c r="O55" s="166"/>
      <c r="P55" s="166" t="s">
        <v>72</v>
      </c>
    </row>
    <row r="56" spans="1:16" x14ac:dyDescent="0.15">
      <c r="A56" s="166" t="s">
        <v>42</v>
      </c>
      <c r="B56" s="166"/>
      <c r="C56" s="166"/>
      <c r="D56" s="166">
        <f>'将来負担比率（分子）の構造'!I$52</f>
        <v>94949</v>
      </c>
      <c r="E56" s="166"/>
      <c r="F56" s="166"/>
      <c r="G56" s="166">
        <f>'将来負担比率（分子）の構造'!J$52</f>
        <v>93691</v>
      </c>
      <c r="H56" s="166"/>
      <c r="I56" s="166"/>
      <c r="J56" s="166">
        <f>'将来負担比率（分子）の構造'!K$52</f>
        <v>91842</v>
      </c>
      <c r="K56" s="166"/>
      <c r="L56" s="166"/>
      <c r="M56" s="166">
        <f>'将来負担比率（分子）の構造'!L$52</f>
        <v>90524</v>
      </c>
      <c r="N56" s="166"/>
      <c r="O56" s="166"/>
      <c r="P56" s="166">
        <f>'将来負担比率（分子）の構造'!M$52</f>
        <v>90861</v>
      </c>
    </row>
    <row r="57" spans="1:16" x14ac:dyDescent="0.15">
      <c r="A57" s="166" t="s">
        <v>41</v>
      </c>
      <c r="B57" s="166"/>
      <c r="C57" s="166"/>
      <c r="D57" s="166">
        <f>'将来負担比率（分子）の構造'!I$51</f>
        <v>19407</v>
      </c>
      <c r="E57" s="166"/>
      <c r="F57" s="166"/>
      <c r="G57" s="166">
        <f>'将来負担比率（分子）の構造'!J$51</f>
        <v>20609</v>
      </c>
      <c r="H57" s="166"/>
      <c r="I57" s="166"/>
      <c r="J57" s="166">
        <f>'将来負担比率（分子）の構造'!K$51</f>
        <v>19263</v>
      </c>
      <c r="K57" s="166"/>
      <c r="L57" s="166"/>
      <c r="M57" s="166">
        <f>'将来負担比率（分子）の構造'!L$51</f>
        <v>18546</v>
      </c>
      <c r="N57" s="166"/>
      <c r="O57" s="166"/>
      <c r="P57" s="166">
        <f>'将来負担比率（分子）の構造'!M$51</f>
        <v>13120</v>
      </c>
    </row>
    <row r="58" spans="1:16" x14ac:dyDescent="0.15">
      <c r="A58" s="166" t="s">
        <v>40</v>
      </c>
      <c r="B58" s="166"/>
      <c r="C58" s="166"/>
      <c r="D58" s="166">
        <f>'将来負担比率（分子）の構造'!I$50</f>
        <v>33739</v>
      </c>
      <c r="E58" s="166"/>
      <c r="F58" s="166"/>
      <c r="G58" s="166">
        <f>'将来負担比率（分子）の構造'!J$50</f>
        <v>39202</v>
      </c>
      <c r="H58" s="166"/>
      <c r="I58" s="166"/>
      <c r="J58" s="166">
        <f>'将来負担比率（分子）の構造'!K$50</f>
        <v>41585</v>
      </c>
      <c r="K58" s="166"/>
      <c r="L58" s="166"/>
      <c r="M58" s="166">
        <f>'将来負担比率（分子）の構造'!L$50</f>
        <v>40525</v>
      </c>
      <c r="N58" s="166"/>
      <c r="O58" s="166"/>
      <c r="P58" s="166">
        <f>'将来負担比率（分子）の構造'!M$50</f>
        <v>47270</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f>'将来負担比率（分子）の構造'!I$46</f>
        <v>861</v>
      </c>
      <c r="C61" s="166"/>
      <c r="D61" s="166"/>
      <c r="E61" s="166">
        <f>'将来負担比率（分子）の構造'!J$46</f>
        <v>816</v>
      </c>
      <c r="F61" s="166"/>
      <c r="G61" s="166"/>
      <c r="H61" s="166">
        <f>'将来負担比率（分子）の構造'!K$46</f>
        <v>793</v>
      </c>
      <c r="I61" s="166"/>
      <c r="J61" s="166"/>
      <c r="K61" s="166">
        <f>'将来負担比率（分子）の構造'!L$46</f>
        <v>830</v>
      </c>
      <c r="L61" s="166"/>
      <c r="M61" s="166"/>
      <c r="N61" s="166">
        <f>'将来負担比率（分子）の構造'!M$46</f>
        <v>833</v>
      </c>
      <c r="O61" s="166"/>
      <c r="P61" s="166"/>
    </row>
    <row r="62" spans="1:16" x14ac:dyDescent="0.15">
      <c r="A62" s="166" t="s">
        <v>34</v>
      </c>
      <c r="B62" s="166">
        <f>'将来負担比率（分子）の構造'!I$45</f>
        <v>17122</v>
      </c>
      <c r="C62" s="166"/>
      <c r="D62" s="166"/>
      <c r="E62" s="166">
        <f>'将来負担比率（分子）の構造'!J$45</f>
        <v>16100</v>
      </c>
      <c r="F62" s="166"/>
      <c r="G62" s="166"/>
      <c r="H62" s="166">
        <f>'将来負担比率（分子）の構造'!K$45</f>
        <v>16079</v>
      </c>
      <c r="I62" s="166"/>
      <c r="J62" s="166"/>
      <c r="K62" s="166">
        <f>'将来負担比率（分子）の構造'!L$45</f>
        <v>15631</v>
      </c>
      <c r="L62" s="166"/>
      <c r="M62" s="166"/>
      <c r="N62" s="166">
        <f>'将来負担比率（分子）の構造'!M$45</f>
        <v>15624</v>
      </c>
      <c r="O62" s="166"/>
      <c r="P62" s="166"/>
    </row>
    <row r="63" spans="1:16" x14ac:dyDescent="0.15">
      <c r="A63" s="166" t="s">
        <v>33</v>
      </c>
      <c r="B63" s="166">
        <f>'将来負担比率（分子）の構造'!I$44</f>
        <v>873</v>
      </c>
      <c r="C63" s="166"/>
      <c r="D63" s="166"/>
      <c r="E63" s="166">
        <f>'将来負担比率（分子）の構造'!J$44</f>
        <v>782</v>
      </c>
      <c r="F63" s="166"/>
      <c r="G63" s="166"/>
      <c r="H63" s="166">
        <f>'将来負担比率（分子）の構造'!K$44</f>
        <v>756</v>
      </c>
      <c r="I63" s="166"/>
      <c r="J63" s="166"/>
      <c r="K63" s="166">
        <f>'将来負担比率（分子）の構造'!L$44</f>
        <v>765</v>
      </c>
      <c r="L63" s="166"/>
      <c r="M63" s="166"/>
      <c r="N63" s="166">
        <f>'将来負担比率（分子）の構造'!M$44</f>
        <v>1224</v>
      </c>
      <c r="O63" s="166"/>
      <c r="P63" s="166"/>
    </row>
    <row r="64" spans="1:16" x14ac:dyDescent="0.15">
      <c r="A64" s="166" t="s">
        <v>32</v>
      </c>
      <c r="B64" s="166">
        <f>'将来負担比率（分子）の構造'!I$43</f>
        <v>9918</v>
      </c>
      <c r="C64" s="166"/>
      <c r="D64" s="166"/>
      <c r="E64" s="166">
        <f>'将来負担比率（分子）の構造'!J$43</f>
        <v>9039</v>
      </c>
      <c r="F64" s="166"/>
      <c r="G64" s="166"/>
      <c r="H64" s="166">
        <f>'将来負担比率（分子）の構造'!K$43</f>
        <v>8310</v>
      </c>
      <c r="I64" s="166"/>
      <c r="J64" s="166"/>
      <c r="K64" s="166">
        <f>'将来負担比率（分子）の構造'!L$43</f>
        <v>8132</v>
      </c>
      <c r="L64" s="166"/>
      <c r="M64" s="166"/>
      <c r="N64" s="166">
        <f>'将来負担比率（分子）の構造'!M$43</f>
        <v>7221</v>
      </c>
      <c r="O64" s="166"/>
      <c r="P64" s="166"/>
    </row>
    <row r="65" spans="1:16" x14ac:dyDescent="0.15">
      <c r="A65" s="166" t="s">
        <v>31</v>
      </c>
      <c r="B65" s="166">
        <f>'将来負担比率（分子）の構造'!I$42</f>
        <v>16876</v>
      </c>
      <c r="C65" s="166"/>
      <c r="D65" s="166"/>
      <c r="E65" s="166">
        <f>'将来負担比率（分子）の構造'!J$42</f>
        <v>16512</v>
      </c>
      <c r="F65" s="166"/>
      <c r="G65" s="166"/>
      <c r="H65" s="166">
        <f>'将来負担比率（分子）の構造'!K$42</f>
        <v>13033</v>
      </c>
      <c r="I65" s="166"/>
      <c r="J65" s="166"/>
      <c r="K65" s="166">
        <f>'将来負担比率（分子）の構造'!L$42</f>
        <v>11902</v>
      </c>
      <c r="L65" s="166"/>
      <c r="M65" s="166"/>
      <c r="N65" s="166">
        <f>'将来負担比率（分子）の構造'!M$42</f>
        <v>7473</v>
      </c>
      <c r="O65" s="166"/>
      <c r="P65" s="166"/>
    </row>
    <row r="66" spans="1:16" x14ac:dyDescent="0.15">
      <c r="A66" s="166" t="s">
        <v>30</v>
      </c>
      <c r="B66" s="166">
        <f>'将来負担比率（分子）の構造'!I$41</f>
        <v>92384</v>
      </c>
      <c r="C66" s="166"/>
      <c r="D66" s="166"/>
      <c r="E66" s="166">
        <f>'将来負担比率（分子）の構造'!J$41</f>
        <v>88561</v>
      </c>
      <c r="F66" s="166"/>
      <c r="G66" s="166"/>
      <c r="H66" s="166">
        <f>'将来負担比率（分子）の構造'!K$41</f>
        <v>89275</v>
      </c>
      <c r="I66" s="166"/>
      <c r="J66" s="166"/>
      <c r="K66" s="166">
        <f>'将来負担比率（分子）の構造'!L$41</f>
        <v>87840</v>
      </c>
      <c r="L66" s="166"/>
      <c r="M66" s="166"/>
      <c r="N66" s="166">
        <f>'将来負担比率（分子）の構造'!M$41</f>
        <v>86229</v>
      </c>
      <c r="O66" s="166"/>
      <c r="P66" s="166"/>
    </row>
    <row r="67" spans="1:16" x14ac:dyDescent="0.15">
      <c r="A67" s="166" t="s">
        <v>73</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74</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75</v>
      </c>
      <c r="B72" s="170">
        <f>基金残高に係る経年分析!F55</f>
        <v>12722</v>
      </c>
      <c r="C72" s="170">
        <f>基金残高に係る経年分析!G55</f>
        <v>11726</v>
      </c>
      <c r="D72" s="170">
        <f>基金残高に係る経年分析!H55</f>
        <v>14230</v>
      </c>
    </row>
    <row r="73" spans="1:16" x14ac:dyDescent="0.15">
      <c r="A73" s="169" t="s">
        <v>76</v>
      </c>
      <c r="B73" s="170" t="str">
        <f>基金残高に係る経年分析!F56</f>
        <v>-</v>
      </c>
      <c r="C73" s="170" t="str">
        <f>基金残高に係る経年分析!G56</f>
        <v>-</v>
      </c>
      <c r="D73" s="170" t="str">
        <f>基金残高に係る経年分析!H56</f>
        <v>-</v>
      </c>
    </row>
    <row r="74" spans="1:16" x14ac:dyDescent="0.15">
      <c r="A74" s="169" t="s">
        <v>77</v>
      </c>
      <c r="B74" s="170">
        <f>基金残高に係る経年分析!F57</f>
        <v>22947</v>
      </c>
      <c r="C74" s="170">
        <f>基金残高に係る経年分析!G57</f>
        <v>22860</v>
      </c>
      <c r="D74" s="170">
        <f>基金残高に係る経年分析!H57</f>
        <v>23158</v>
      </c>
    </row>
  </sheetData>
  <sheetProtection algorithmName="SHA-512" hashValue="hHbKEk/EsXYBrU/ud3A+NZwt3Tom4XY62XlPCO0xvIpbBZTDqHI/r8yT8NsH/6m5ayZ4uCP5hiTGV8r1lJDBvQ==" saltValue="dY12QIdEvRe2mFNe+kQh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581</v>
      </c>
      <c r="DI1" s="701"/>
      <c r="DJ1" s="701"/>
      <c r="DK1" s="701"/>
      <c r="DL1" s="701"/>
      <c r="DM1" s="701"/>
      <c r="DN1" s="702"/>
      <c r="DO1" s="205"/>
      <c r="DP1" s="700" t="s">
        <v>582</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583</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703" t="s">
        <v>218</v>
      </c>
      <c r="AQ4" s="703"/>
      <c r="AR4" s="703"/>
      <c r="AS4" s="703"/>
      <c r="AT4" s="703"/>
      <c r="AU4" s="703"/>
      <c r="AV4" s="703"/>
      <c r="AW4" s="703"/>
      <c r="AX4" s="703"/>
      <c r="AY4" s="703"/>
      <c r="AZ4" s="703"/>
      <c r="BA4" s="703"/>
      <c r="BB4" s="703"/>
      <c r="BC4" s="703"/>
      <c r="BD4" s="703"/>
      <c r="BE4" s="703"/>
      <c r="BF4" s="703"/>
      <c r="BG4" s="703" t="s">
        <v>219</v>
      </c>
      <c r="BH4" s="703"/>
      <c r="BI4" s="703"/>
      <c r="BJ4" s="703"/>
      <c r="BK4" s="703"/>
      <c r="BL4" s="703"/>
      <c r="BM4" s="703"/>
      <c r="BN4" s="703"/>
      <c r="BO4" s="703" t="s">
        <v>216</v>
      </c>
      <c r="BP4" s="703"/>
      <c r="BQ4" s="703"/>
      <c r="BR4" s="703"/>
      <c r="BS4" s="703" t="s">
        <v>220</v>
      </c>
      <c r="BT4" s="703"/>
      <c r="BU4" s="703"/>
      <c r="BV4" s="703"/>
      <c r="BW4" s="703"/>
      <c r="BX4" s="703"/>
      <c r="BY4" s="703"/>
      <c r="BZ4" s="703"/>
      <c r="CA4" s="703"/>
      <c r="CB4" s="703"/>
      <c r="CD4" s="662" t="s">
        <v>584</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221</v>
      </c>
      <c r="C5" s="660"/>
      <c r="D5" s="660"/>
      <c r="E5" s="660"/>
      <c r="F5" s="660"/>
      <c r="G5" s="660"/>
      <c r="H5" s="660"/>
      <c r="I5" s="660"/>
      <c r="J5" s="660"/>
      <c r="K5" s="660"/>
      <c r="L5" s="660"/>
      <c r="M5" s="660"/>
      <c r="N5" s="660"/>
      <c r="O5" s="660"/>
      <c r="P5" s="660"/>
      <c r="Q5" s="661"/>
      <c r="R5" s="656">
        <v>69057914</v>
      </c>
      <c r="S5" s="657"/>
      <c r="T5" s="657"/>
      <c r="U5" s="657"/>
      <c r="V5" s="657"/>
      <c r="W5" s="657"/>
      <c r="X5" s="657"/>
      <c r="Y5" s="685"/>
      <c r="Z5" s="698">
        <v>42.8</v>
      </c>
      <c r="AA5" s="698"/>
      <c r="AB5" s="698"/>
      <c r="AC5" s="698"/>
      <c r="AD5" s="699">
        <v>63681490</v>
      </c>
      <c r="AE5" s="699"/>
      <c r="AF5" s="699"/>
      <c r="AG5" s="699"/>
      <c r="AH5" s="699"/>
      <c r="AI5" s="699"/>
      <c r="AJ5" s="699"/>
      <c r="AK5" s="699"/>
      <c r="AL5" s="686">
        <v>76.2</v>
      </c>
      <c r="AM5" s="671"/>
      <c r="AN5" s="671"/>
      <c r="AO5" s="687"/>
      <c r="AP5" s="659" t="s">
        <v>222</v>
      </c>
      <c r="AQ5" s="660"/>
      <c r="AR5" s="660"/>
      <c r="AS5" s="660"/>
      <c r="AT5" s="660"/>
      <c r="AU5" s="660"/>
      <c r="AV5" s="660"/>
      <c r="AW5" s="660"/>
      <c r="AX5" s="660"/>
      <c r="AY5" s="660"/>
      <c r="AZ5" s="660"/>
      <c r="BA5" s="660"/>
      <c r="BB5" s="660"/>
      <c r="BC5" s="660"/>
      <c r="BD5" s="660"/>
      <c r="BE5" s="660"/>
      <c r="BF5" s="661"/>
      <c r="BG5" s="609">
        <v>62168348</v>
      </c>
      <c r="BH5" s="610"/>
      <c r="BI5" s="610"/>
      <c r="BJ5" s="610"/>
      <c r="BK5" s="610"/>
      <c r="BL5" s="610"/>
      <c r="BM5" s="610"/>
      <c r="BN5" s="611"/>
      <c r="BO5" s="635">
        <v>90</v>
      </c>
      <c r="BP5" s="635"/>
      <c r="BQ5" s="635"/>
      <c r="BR5" s="635"/>
      <c r="BS5" s="636">
        <v>541656</v>
      </c>
      <c r="BT5" s="636"/>
      <c r="BU5" s="636"/>
      <c r="BV5" s="636"/>
      <c r="BW5" s="636"/>
      <c r="BX5" s="636"/>
      <c r="BY5" s="636"/>
      <c r="BZ5" s="636"/>
      <c r="CA5" s="636"/>
      <c r="CB5" s="681"/>
      <c r="CD5" s="662" t="s">
        <v>218</v>
      </c>
      <c r="CE5" s="663"/>
      <c r="CF5" s="663"/>
      <c r="CG5" s="663"/>
      <c r="CH5" s="663"/>
      <c r="CI5" s="663"/>
      <c r="CJ5" s="663"/>
      <c r="CK5" s="663"/>
      <c r="CL5" s="663"/>
      <c r="CM5" s="663"/>
      <c r="CN5" s="663"/>
      <c r="CO5" s="663"/>
      <c r="CP5" s="663"/>
      <c r="CQ5" s="664"/>
      <c r="CR5" s="662" t="s">
        <v>223</v>
      </c>
      <c r="CS5" s="663"/>
      <c r="CT5" s="663"/>
      <c r="CU5" s="663"/>
      <c r="CV5" s="663"/>
      <c r="CW5" s="663"/>
      <c r="CX5" s="663"/>
      <c r="CY5" s="664"/>
      <c r="CZ5" s="662" t="s">
        <v>216</v>
      </c>
      <c r="DA5" s="663"/>
      <c r="DB5" s="663"/>
      <c r="DC5" s="664"/>
      <c r="DD5" s="662" t="s">
        <v>224</v>
      </c>
      <c r="DE5" s="663"/>
      <c r="DF5" s="663"/>
      <c r="DG5" s="663"/>
      <c r="DH5" s="663"/>
      <c r="DI5" s="663"/>
      <c r="DJ5" s="663"/>
      <c r="DK5" s="663"/>
      <c r="DL5" s="663"/>
      <c r="DM5" s="663"/>
      <c r="DN5" s="663"/>
      <c r="DO5" s="663"/>
      <c r="DP5" s="664"/>
      <c r="DQ5" s="662" t="s">
        <v>225</v>
      </c>
      <c r="DR5" s="663"/>
      <c r="DS5" s="663"/>
      <c r="DT5" s="663"/>
      <c r="DU5" s="663"/>
      <c r="DV5" s="663"/>
      <c r="DW5" s="663"/>
      <c r="DX5" s="663"/>
      <c r="DY5" s="663"/>
      <c r="DZ5" s="663"/>
      <c r="EA5" s="663"/>
      <c r="EB5" s="663"/>
      <c r="EC5" s="664"/>
    </row>
    <row r="6" spans="2:143" ht="11.25" customHeight="1" x14ac:dyDescent="0.15">
      <c r="B6" s="606" t="s">
        <v>226</v>
      </c>
      <c r="C6" s="607"/>
      <c r="D6" s="607"/>
      <c r="E6" s="607"/>
      <c r="F6" s="607"/>
      <c r="G6" s="607"/>
      <c r="H6" s="607"/>
      <c r="I6" s="607"/>
      <c r="J6" s="607"/>
      <c r="K6" s="607"/>
      <c r="L6" s="607"/>
      <c r="M6" s="607"/>
      <c r="N6" s="607"/>
      <c r="O6" s="607"/>
      <c r="P6" s="607"/>
      <c r="Q6" s="608"/>
      <c r="R6" s="609">
        <v>865054</v>
      </c>
      <c r="S6" s="610"/>
      <c r="T6" s="610"/>
      <c r="U6" s="610"/>
      <c r="V6" s="610"/>
      <c r="W6" s="610"/>
      <c r="X6" s="610"/>
      <c r="Y6" s="611"/>
      <c r="Z6" s="635">
        <v>0.5</v>
      </c>
      <c r="AA6" s="635"/>
      <c r="AB6" s="635"/>
      <c r="AC6" s="635"/>
      <c r="AD6" s="636">
        <v>865054</v>
      </c>
      <c r="AE6" s="636"/>
      <c r="AF6" s="636"/>
      <c r="AG6" s="636"/>
      <c r="AH6" s="636"/>
      <c r="AI6" s="636"/>
      <c r="AJ6" s="636"/>
      <c r="AK6" s="636"/>
      <c r="AL6" s="612">
        <v>1</v>
      </c>
      <c r="AM6" s="613"/>
      <c r="AN6" s="613"/>
      <c r="AO6" s="637"/>
      <c r="AP6" s="606" t="s">
        <v>585</v>
      </c>
      <c r="AQ6" s="607"/>
      <c r="AR6" s="607"/>
      <c r="AS6" s="607"/>
      <c r="AT6" s="607"/>
      <c r="AU6" s="607"/>
      <c r="AV6" s="607"/>
      <c r="AW6" s="607"/>
      <c r="AX6" s="607"/>
      <c r="AY6" s="607"/>
      <c r="AZ6" s="607"/>
      <c r="BA6" s="607"/>
      <c r="BB6" s="607"/>
      <c r="BC6" s="607"/>
      <c r="BD6" s="607"/>
      <c r="BE6" s="607"/>
      <c r="BF6" s="608"/>
      <c r="BG6" s="609">
        <v>62168348</v>
      </c>
      <c r="BH6" s="610"/>
      <c r="BI6" s="610"/>
      <c r="BJ6" s="610"/>
      <c r="BK6" s="610"/>
      <c r="BL6" s="610"/>
      <c r="BM6" s="610"/>
      <c r="BN6" s="611"/>
      <c r="BO6" s="635">
        <v>90</v>
      </c>
      <c r="BP6" s="635"/>
      <c r="BQ6" s="635"/>
      <c r="BR6" s="635"/>
      <c r="BS6" s="636">
        <v>541656</v>
      </c>
      <c r="BT6" s="636"/>
      <c r="BU6" s="636"/>
      <c r="BV6" s="636"/>
      <c r="BW6" s="636"/>
      <c r="BX6" s="636"/>
      <c r="BY6" s="636"/>
      <c r="BZ6" s="636"/>
      <c r="CA6" s="636"/>
      <c r="CB6" s="681"/>
      <c r="CD6" s="659" t="s">
        <v>227</v>
      </c>
      <c r="CE6" s="660"/>
      <c r="CF6" s="660"/>
      <c r="CG6" s="660"/>
      <c r="CH6" s="660"/>
      <c r="CI6" s="660"/>
      <c r="CJ6" s="660"/>
      <c r="CK6" s="660"/>
      <c r="CL6" s="660"/>
      <c r="CM6" s="660"/>
      <c r="CN6" s="660"/>
      <c r="CO6" s="660"/>
      <c r="CP6" s="660"/>
      <c r="CQ6" s="661"/>
      <c r="CR6" s="609">
        <v>624556</v>
      </c>
      <c r="CS6" s="610"/>
      <c r="CT6" s="610"/>
      <c r="CU6" s="610"/>
      <c r="CV6" s="610"/>
      <c r="CW6" s="610"/>
      <c r="CX6" s="610"/>
      <c r="CY6" s="611"/>
      <c r="CZ6" s="686">
        <v>0.4</v>
      </c>
      <c r="DA6" s="671"/>
      <c r="DB6" s="671"/>
      <c r="DC6" s="688"/>
      <c r="DD6" s="615" t="s">
        <v>586</v>
      </c>
      <c r="DE6" s="610"/>
      <c r="DF6" s="610"/>
      <c r="DG6" s="610"/>
      <c r="DH6" s="610"/>
      <c r="DI6" s="610"/>
      <c r="DJ6" s="610"/>
      <c r="DK6" s="610"/>
      <c r="DL6" s="610"/>
      <c r="DM6" s="610"/>
      <c r="DN6" s="610"/>
      <c r="DO6" s="610"/>
      <c r="DP6" s="611"/>
      <c r="DQ6" s="615">
        <v>624176</v>
      </c>
      <c r="DR6" s="610"/>
      <c r="DS6" s="610"/>
      <c r="DT6" s="610"/>
      <c r="DU6" s="610"/>
      <c r="DV6" s="610"/>
      <c r="DW6" s="610"/>
      <c r="DX6" s="610"/>
      <c r="DY6" s="610"/>
      <c r="DZ6" s="610"/>
      <c r="EA6" s="610"/>
      <c r="EB6" s="610"/>
      <c r="EC6" s="645"/>
    </row>
    <row r="7" spans="2:143" ht="11.25" customHeight="1" x14ac:dyDescent="0.15">
      <c r="B7" s="606" t="s">
        <v>228</v>
      </c>
      <c r="C7" s="607"/>
      <c r="D7" s="607"/>
      <c r="E7" s="607"/>
      <c r="F7" s="607"/>
      <c r="G7" s="607"/>
      <c r="H7" s="607"/>
      <c r="I7" s="607"/>
      <c r="J7" s="607"/>
      <c r="K7" s="607"/>
      <c r="L7" s="607"/>
      <c r="M7" s="607"/>
      <c r="N7" s="607"/>
      <c r="O7" s="607"/>
      <c r="P7" s="607"/>
      <c r="Q7" s="608"/>
      <c r="R7" s="609">
        <v>46728</v>
      </c>
      <c r="S7" s="610"/>
      <c r="T7" s="610"/>
      <c r="U7" s="610"/>
      <c r="V7" s="610"/>
      <c r="W7" s="610"/>
      <c r="X7" s="610"/>
      <c r="Y7" s="611"/>
      <c r="Z7" s="635">
        <v>0</v>
      </c>
      <c r="AA7" s="635"/>
      <c r="AB7" s="635"/>
      <c r="AC7" s="635"/>
      <c r="AD7" s="636">
        <v>46728</v>
      </c>
      <c r="AE7" s="636"/>
      <c r="AF7" s="636"/>
      <c r="AG7" s="636"/>
      <c r="AH7" s="636"/>
      <c r="AI7" s="636"/>
      <c r="AJ7" s="636"/>
      <c r="AK7" s="636"/>
      <c r="AL7" s="612">
        <v>0.1</v>
      </c>
      <c r="AM7" s="613"/>
      <c r="AN7" s="613"/>
      <c r="AO7" s="637"/>
      <c r="AP7" s="606" t="s">
        <v>587</v>
      </c>
      <c r="AQ7" s="607"/>
      <c r="AR7" s="607"/>
      <c r="AS7" s="607"/>
      <c r="AT7" s="607"/>
      <c r="AU7" s="607"/>
      <c r="AV7" s="607"/>
      <c r="AW7" s="607"/>
      <c r="AX7" s="607"/>
      <c r="AY7" s="607"/>
      <c r="AZ7" s="607"/>
      <c r="BA7" s="607"/>
      <c r="BB7" s="607"/>
      <c r="BC7" s="607"/>
      <c r="BD7" s="607"/>
      <c r="BE7" s="607"/>
      <c r="BF7" s="608"/>
      <c r="BG7" s="609">
        <v>33371360</v>
      </c>
      <c r="BH7" s="610"/>
      <c r="BI7" s="610"/>
      <c r="BJ7" s="610"/>
      <c r="BK7" s="610"/>
      <c r="BL7" s="610"/>
      <c r="BM7" s="610"/>
      <c r="BN7" s="611"/>
      <c r="BO7" s="635">
        <v>48.3</v>
      </c>
      <c r="BP7" s="635"/>
      <c r="BQ7" s="635"/>
      <c r="BR7" s="635"/>
      <c r="BS7" s="636">
        <v>541656</v>
      </c>
      <c r="BT7" s="636"/>
      <c r="BU7" s="636"/>
      <c r="BV7" s="636"/>
      <c r="BW7" s="636"/>
      <c r="BX7" s="636"/>
      <c r="BY7" s="636"/>
      <c r="BZ7" s="636"/>
      <c r="CA7" s="636"/>
      <c r="CB7" s="681"/>
      <c r="CD7" s="606" t="s">
        <v>229</v>
      </c>
      <c r="CE7" s="607"/>
      <c r="CF7" s="607"/>
      <c r="CG7" s="607"/>
      <c r="CH7" s="607"/>
      <c r="CI7" s="607"/>
      <c r="CJ7" s="607"/>
      <c r="CK7" s="607"/>
      <c r="CL7" s="607"/>
      <c r="CM7" s="607"/>
      <c r="CN7" s="607"/>
      <c r="CO7" s="607"/>
      <c r="CP7" s="607"/>
      <c r="CQ7" s="608"/>
      <c r="CR7" s="609">
        <v>9267522</v>
      </c>
      <c r="CS7" s="610"/>
      <c r="CT7" s="610"/>
      <c r="CU7" s="610"/>
      <c r="CV7" s="610"/>
      <c r="CW7" s="610"/>
      <c r="CX7" s="610"/>
      <c r="CY7" s="611"/>
      <c r="CZ7" s="635">
        <v>6</v>
      </c>
      <c r="DA7" s="635"/>
      <c r="DB7" s="635"/>
      <c r="DC7" s="635"/>
      <c r="DD7" s="615">
        <v>527633</v>
      </c>
      <c r="DE7" s="610"/>
      <c r="DF7" s="610"/>
      <c r="DG7" s="610"/>
      <c r="DH7" s="610"/>
      <c r="DI7" s="610"/>
      <c r="DJ7" s="610"/>
      <c r="DK7" s="610"/>
      <c r="DL7" s="610"/>
      <c r="DM7" s="610"/>
      <c r="DN7" s="610"/>
      <c r="DO7" s="610"/>
      <c r="DP7" s="611"/>
      <c r="DQ7" s="615">
        <v>7527798</v>
      </c>
      <c r="DR7" s="610"/>
      <c r="DS7" s="610"/>
      <c r="DT7" s="610"/>
      <c r="DU7" s="610"/>
      <c r="DV7" s="610"/>
      <c r="DW7" s="610"/>
      <c r="DX7" s="610"/>
      <c r="DY7" s="610"/>
      <c r="DZ7" s="610"/>
      <c r="EA7" s="610"/>
      <c r="EB7" s="610"/>
      <c r="EC7" s="645"/>
    </row>
    <row r="8" spans="2:143" ht="11.25" customHeight="1" x14ac:dyDescent="0.15">
      <c r="B8" s="606" t="s">
        <v>230</v>
      </c>
      <c r="C8" s="607"/>
      <c r="D8" s="607"/>
      <c r="E8" s="607"/>
      <c r="F8" s="607"/>
      <c r="G8" s="607"/>
      <c r="H8" s="607"/>
      <c r="I8" s="607"/>
      <c r="J8" s="607"/>
      <c r="K8" s="607"/>
      <c r="L8" s="607"/>
      <c r="M8" s="607"/>
      <c r="N8" s="607"/>
      <c r="O8" s="607"/>
      <c r="P8" s="607"/>
      <c r="Q8" s="608"/>
      <c r="R8" s="609">
        <v>483637</v>
      </c>
      <c r="S8" s="610"/>
      <c r="T8" s="610"/>
      <c r="U8" s="610"/>
      <c r="V8" s="610"/>
      <c r="W8" s="610"/>
      <c r="X8" s="610"/>
      <c r="Y8" s="611"/>
      <c r="Z8" s="635">
        <v>0.3</v>
      </c>
      <c r="AA8" s="635"/>
      <c r="AB8" s="635"/>
      <c r="AC8" s="635"/>
      <c r="AD8" s="636">
        <v>483637</v>
      </c>
      <c r="AE8" s="636"/>
      <c r="AF8" s="636"/>
      <c r="AG8" s="636"/>
      <c r="AH8" s="636"/>
      <c r="AI8" s="636"/>
      <c r="AJ8" s="636"/>
      <c r="AK8" s="636"/>
      <c r="AL8" s="612">
        <v>0.6</v>
      </c>
      <c r="AM8" s="613"/>
      <c r="AN8" s="613"/>
      <c r="AO8" s="637"/>
      <c r="AP8" s="606" t="s">
        <v>588</v>
      </c>
      <c r="AQ8" s="607"/>
      <c r="AR8" s="607"/>
      <c r="AS8" s="607"/>
      <c r="AT8" s="607"/>
      <c r="AU8" s="607"/>
      <c r="AV8" s="607"/>
      <c r="AW8" s="607"/>
      <c r="AX8" s="607"/>
      <c r="AY8" s="607"/>
      <c r="AZ8" s="607"/>
      <c r="BA8" s="607"/>
      <c r="BB8" s="607"/>
      <c r="BC8" s="607"/>
      <c r="BD8" s="607"/>
      <c r="BE8" s="607"/>
      <c r="BF8" s="608"/>
      <c r="BG8" s="609">
        <v>785576</v>
      </c>
      <c r="BH8" s="610"/>
      <c r="BI8" s="610"/>
      <c r="BJ8" s="610"/>
      <c r="BK8" s="610"/>
      <c r="BL8" s="610"/>
      <c r="BM8" s="610"/>
      <c r="BN8" s="611"/>
      <c r="BO8" s="635">
        <v>1.1000000000000001</v>
      </c>
      <c r="BP8" s="635"/>
      <c r="BQ8" s="635"/>
      <c r="BR8" s="635"/>
      <c r="BS8" s="636" t="s">
        <v>126</v>
      </c>
      <c r="BT8" s="636"/>
      <c r="BU8" s="636"/>
      <c r="BV8" s="636"/>
      <c r="BW8" s="636"/>
      <c r="BX8" s="636"/>
      <c r="BY8" s="636"/>
      <c r="BZ8" s="636"/>
      <c r="CA8" s="636"/>
      <c r="CB8" s="681"/>
      <c r="CD8" s="606" t="s">
        <v>231</v>
      </c>
      <c r="CE8" s="607"/>
      <c r="CF8" s="607"/>
      <c r="CG8" s="607"/>
      <c r="CH8" s="607"/>
      <c r="CI8" s="607"/>
      <c r="CJ8" s="607"/>
      <c r="CK8" s="607"/>
      <c r="CL8" s="607"/>
      <c r="CM8" s="607"/>
      <c r="CN8" s="607"/>
      <c r="CO8" s="607"/>
      <c r="CP8" s="607"/>
      <c r="CQ8" s="608"/>
      <c r="CR8" s="609">
        <v>70673936</v>
      </c>
      <c r="CS8" s="610"/>
      <c r="CT8" s="610"/>
      <c r="CU8" s="610"/>
      <c r="CV8" s="610"/>
      <c r="CW8" s="610"/>
      <c r="CX8" s="610"/>
      <c r="CY8" s="611"/>
      <c r="CZ8" s="635">
        <v>46.1</v>
      </c>
      <c r="DA8" s="635"/>
      <c r="DB8" s="635"/>
      <c r="DC8" s="635"/>
      <c r="DD8" s="615">
        <v>1607447</v>
      </c>
      <c r="DE8" s="610"/>
      <c r="DF8" s="610"/>
      <c r="DG8" s="610"/>
      <c r="DH8" s="610"/>
      <c r="DI8" s="610"/>
      <c r="DJ8" s="610"/>
      <c r="DK8" s="610"/>
      <c r="DL8" s="610"/>
      <c r="DM8" s="610"/>
      <c r="DN8" s="610"/>
      <c r="DO8" s="610"/>
      <c r="DP8" s="611"/>
      <c r="DQ8" s="615">
        <v>30562004</v>
      </c>
      <c r="DR8" s="610"/>
      <c r="DS8" s="610"/>
      <c r="DT8" s="610"/>
      <c r="DU8" s="610"/>
      <c r="DV8" s="610"/>
      <c r="DW8" s="610"/>
      <c r="DX8" s="610"/>
      <c r="DY8" s="610"/>
      <c r="DZ8" s="610"/>
      <c r="EA8" s="610"/>
      <c r="EB8" s="610"/>
      <c r="EC8" s="645"/>
    </row>
    <row r="9" spans="2:143" ht="11.25" customHeight="1" x14ac:dyDescent="0.15">
      <c r="B9" s="606" t="s">
        <v>232</v>
      </c>
      <c r="C9" s="607"/>
      <c r="D9" s="607"/>
      <c r="E9" s="607"/>
      <c r="F9" s="607"/>
      <c r="G9" s="607"/>
      <c r="H9" s="607"/>
      <c r="I9" s="607"/>
      <c r="J9" s="607"/>
      <c r="K9" s="607"/>
      <c r="L9" s="607"/>
      <c r="M9" s="607"/>
      <c r="N9" s="607"/>
      <c r="O9" s="607"/>
      <c r="P9" s="607"/>
      <c r="Q9" s="608"/>
      <c r="R9" s="609">
        <v>610914</v>
      </c>
      <c r="S9" s="610"/>
      <c r="T9" s="610"/>
      <c r="U9" s="610"/>
      <c r="V9" s="610"/>
      <c r="W9" s="610"/>
      <c r="X9" s="610"/>
      <c r="Y9" s="611"/>
      <c r="Z9" s="635">
        <v>0.4</v>
      </c>
      <c r="AA9" s="635"/>
      <c r="AB9" s="635"/>
      <c r="AC9" s="635"/>
      <c r="AD9" s="636">
        <v>610914</v>
      </c>
      <c r="AE9" s="636"/>
      <c r="AF9" s="636"/>
      <c r="AG9" s="636"/>
      <c r="AH9" s="636"/>
      <c r="AI9" s="636"/>
      <c r="AJ9" s="636"/>
      <c r="AK9" s="636"/>
      <c r="AL9" s="612">
        <v>0.7</v>
      </c>
      <c r="AM9" s="613"/>
      <c r="AN9" s="613"/>
      <c r="AO9" s="637"/>
      <c r="AP9" s="606" t="s">
        <v>233</v>
      </c>
      <c r="AQ9" s="607"/>
      <c r="AR9" s="607"/>
      <c r="AS9" s="607"/>
      <c r="AT9" s="607"/>
      <c r="AU9" s="607"/>
      <c r="AV9" s="607"/>
      <c r="AW9" s="607"/>
      <c r="AX9" s="607"/>
      <c r="AY9" s="607"/>
      <c r="AZ9" s="607"/>
      <c r="BA9" s="607"/>
      <c r="BB9" s="607"/>
      <c r="BC9" s="607"/>
      <c r="BD9" s="607"/>
      <c r="BE9" s="607"/>
      <c r="BF9" s="608"/>
      <c r="BG9" s="609">
        <v>28832750</v>
      </c>
      <c r="BH9" s="610"/>
      <c r="BI9" s="610"/>
      <c r="BJ9" s="610"/>
      <c r="BK9" s="610"/>
      <c r="BL9" s="610"/>
      <c r="BM9" s="610"/>
      <c r="BN9" s="611"/>
      <c r="BO9" s="635">
        <v>41.8</v>
      </c>
      <c r="BP9" s="635"/>
      <c r="BQ9" s="635"/>
      <c r="BR9" s="635"/>
      <c r="BS9" s="636" t="s">
        <v>126</v>
      </c>
      <c r="BT9" s="636"/>
      <c r="BU9" s="636"/>
      <c r="BV9" s="636"/>
      <c r="BW9" s="636"/>
      <c r="BX9" s="636"/>
      <c r="BY9" s="636"/>
      <c r="BZ9" s="636"/>
      <c r="CA9" s="636"/>
      <c r="CB9" s="681"/>
      <c r="CD9" s="606" t="s">
        <v>234</v>
      </c>
      <c r="CE9" s="607"/>
      <c r="CF9" s="607"/>
      <c r="CG9" s="607"/>
      <c r="CH9" s="607"/>
      <c r="CI9" s="607"/>
      <c r="CJ9" s="607"/>
      <c r="CK9" s="607"/>
      <c r="CL9" s="607"/>
      <c r="CM9" s="607"/>
      <c r="CN9" s="607"/>
      <c r="CO9" s="607"/>
      <c r="CP9" s="607"/>
      <c r="CQ9" s="608"/>
      <c r="CR9" s="609">
        <v>18855504</v>
      </c>
      <c r="CS9" s="610"/>
      <c r="CT9" s="610"/>
      <c r="CU9" s="610"/>
      <c r="CV9" s="610"/>
      <c r="CW9" s="610"/>
      <c r="CX9" s="610"/>
      <c r="CY9" s="611"/>
      <c r="CZ9" s="635">
        <v>12.3</v>
      </c>
      <c r="DA9" s="635"/>
      <c r="DB9" s="635"/>
      <c r="DC9" s="635"/>
      <c r="DD9" s="615">
        <v>261690</v>
      </c>
      <c r="DE9" s="610"/>
      <c r="DF9" s="610"/>
      <c r="DG9" s="610"/>
      <c r="DH9" s="610"/>
      <c r="DI9" s="610"/>
      <c r="DJ9" s="610"/>
      <c r="DK9" s="610"/>
      <c r="DL9" s="610"/>
      <c r="DM9" s="610"/>
      <c r="DN9" s="610"/>
      <c r="DO9" s="610"/>
      <c r="DP9" s="611"/>
      <c r="DQ9" s="615">
        <v>11361159</v>
      </c>
      <c r="DR9" s="610"/>
      <c r="DS9" s="610"/>
      <c r="DT9" s="610"/>
      <c r="DU9" s="610"/>
      <c r="DV9" s="610"/>
      <c r="DW9" s="610"/>
      <c r="DX9" s="610"/>
      <c r="DY9" s="610"/>
      <c r="DZ9" s="610"/>
      <c r="EA9" s="610"/>
      <c r="EB9" s="610"/>
      <c r="EC9" s="645"/>
    </row>
    <row r="10" spans="2:143" ht="11.25" customHeight="1" x14ac:dyDescent="0.15">
      <c r="B10" s="606" t="s">
        <v>589</v>
      </c>
      <c r="C10" s="607"/>
      <c r="D10" s="607"/>
      <c r="E10" s="607"/>
      <c r="F10" s="607"/>
      <c r="G10" s="607"/>
      <c r="H10" s="607"/>
      <c r="I10" s="607"/>
      <c r="J10" s="607"/>
      <c r="K10" s="607"/>
      <c r="L10" s="607"/>
      <c r="M10" s="607"/>
      <c r="N10" s="607"/>
      <c r="O10" s="607"/>
      <c r="P10" s="607"/>
      <c r="Q10" s="608"/>
      <c r="R10" s="609" t="s">
        <v>126</v>
      </c>
      <c r="S10" s="610"/>
      <c r="T10" s="610"/>
      <c r="U10" s="610"/>
      <c r="V10" s="610"/>
      <c r="W10" s="610"/>
      <c r="X10" s="610"/>
      <c r="Y10" s="611"/>
      <c r="Z10" s="635" t="s">
        <v>590</v>
      </c>
      <c r="AA10" s="635"/>
      <c r="AB10" s="635"/>
      <c r="AC10" s="635"/>
      <c r="AD10" s="636" t="s">
        <v>126</v>
      </c>
      <c r="AE10" s="636"/>
      <c r="AF10" s="636"/>
      <c r="AG10" s="636"/>
      <c r="AH10" s="636"/>
      <c r="AI10" s="636"/>
      <c r="AJ10" s="636"/>
      <c r="AK10" s="636"/>
      <c r="AL10" s="612" t="s">
        <v>590</v>
      </c>
      <c r="AM10" s="613"/>
      <c r="AN10" s="613"/>
      <c r="AO10" s="637"/>
      <c r="AP10" s="606" t="s">
        <v>591</v>
      </c>
      <c r="AQ10" s="607"/>
      <c r="AR10" s="607"/>
      <c r="AS10" s="607"/>
      <c r="AT10" s="607"/>
      <c r="AU10" s="607"/>
      <c r="AV10" s="607"/>
      <c r="AW10" s="607"/>
      <c r="AX10" s="607"/>
      <c r="AY10" s="607"/>
      <c r="AZ10" s="607"/>
      <c r="BA10" s="607"/>
      <c r="BB10" s="607"/>
      <c r="BC10" s="607"/>
      <c r="BD10" s="607"/>
      <c r="BE10" s="607"/>
      <c r="BF10" s="608"/>
      <c r="BG10" s="609">
        <v>1263913</v>
      </c>
      <c r="BH10" s="610"/>
      <c r="BI10" s="610"/>
      <c r="BJ10" s="610"/>
      <c r="BK10" s="610"/>
      <c r="BL10" s="610"/>
      <c r="BM10" s="610"/>
      <c r="BN10" s="611"/>
      <c r="BO10" s="635">
        <v>1.8</v>
      </c>
      <c r="BP10" s="635"/>
      <c r="BQ10" s="635"/>
      <c r="BR10" s="635"/>
      <c r="BS10" s="636" t="s">
        <v>126</v>
      </c>
      <c r="BT10" s="636"/>
      <c r="BU10" s="636"/>
      <c r="BV10" s="636"/>
      <c r="BW10" s="636"/>
      <c r="BX10" s="636"/>
      <c r="BY10" s="636"/>
      <c r="BZ10" s="636"/>
      <c r="CA10" s="636"/>
      <c r="CB10" s="681"/>
      <c r="CD10" s="606" t="s">
        <v>235</v>
      </c>
      <c r="CE10" s="607"/>
      <c r="CF10" s="607"/>
      <c r="CG10" s="607"/>
      <c r="CH10" s="607"/>
      <c r="CI10" s="607"/>
      <c r="CJ10" s="607"/>
      <c r="CK10" s="607"/>
      <c r="CL10" s="607"/>
      <c r="CM10" s="607"/>
      <c r="CN10" s="607"/>
      <c r="CO10" s="607"/>
      <c r="CP10" s="607"/>
      <c r="CQ10" s="608"/>
      <c r="CR10" s="609">
        <v>48215</v>
      </c>
      <c r="CS10" s="610"/>
      <c r="CT10" s="610"/>
      <c r="CU10" s="610"/>
      <c r="CV10" s="610"/>
      <c r="CW10" s="610"/>
      <c r="CX10" s="610"/>
      <c r="CY10" s="611"/>
      <c r="CZ10" s="635">
        <v>0</v>
      </c>
      <c r="DA10" s="635"/>
      <c r="DB10" s="635"/>
      <c r="DC10" s="635"/>
      <c r="DD10" s="615" t="s">
        <v>126</v>
      </c>
      <c r="DE10" s="610"/>
      <c r="DF10" s="610"/>
      <c r="DG10" s="610"/>
      <c r="DH10" s="610"/>
      <c r="DI10" s="610"/>
      <c r="DJ10" s="610"/>
      <c r="DK10" s="610"/>
      <c r="DL10" s="610"/>
      <c r="DM10" s="610"/>
      <c r="DN10" s="610"/>
      <c r="DO10" s="610"/>
      <c r="DP10" s="611"/>
      <c r="DQ10" s="615">
        <v>44114</v>
      </c>
      <c r="DR10" s="610"/>
      <c r="DS10" s="610"/>
      <c r="DT10" s="610"/>
      <c r="DU10" s="610"/>
      <c r="DV10" s="610"/>
      <c r="DW10" s="610"/>
      <c r="DX10" s="610"/>
      <c r="DY10" s="610"/>
      <c r="DZ10" s="610"/>
      <c r="EA10" s="610"/>
      <c r="EB10" s="610"/>
      <c r="EC10" s="645"/>
    </row>
    <row r="11" spans="2:143" ht="11.25" customHeight="1" x14ac:dyDescent="0.15">
      <c r="B11" s="606" t="s">
        <v>236</v>
      </c>
      <c r="C11" s="607"/>
      <c r="D11" s="607"/>
      <c r="E11" s="607"/>
      <c r="F11" s="607"/>
      <c r="G11" s="607"/>
      <c r="H11" s="607"/>
      <c r="I11" s="607"/>
      <c r="J11" s="607"/>
      <c r="K11" s="607"/>
      <c r="L11" s="607"/>
      <c r="M11" s="607"/>
      <c r="N11" s="607"/>
      <c r="O11" s="607"/>
      <c r="P11" s="607"/>
      <c r="Q11" s="608"/>
      <c r="R11" s="609">
        <v>9629147</v>
      </c>
      <c r="S11" s="610"/>
      <c r="T11" s="610"/>
      <c r="U11" s="610"/>
      <c r="V11" s="610"/>
      <c r="W11" s="610"/>
      <c r="X11" s="610"/>
      <c r="Y11" s="611"/>
      <c r="Z11" s="612">
        <v>6</v>
      </c>
      <c r="AA11" s="613"/>
      <c r="AB11" s="613"/>
      <c r="AC11" s="614"/>
      <c r="AD11" s="615">
        <v>9629147</v>
      </c>
      <c r="AE11" s="610"/>
      <c r="AF11" s="610"/>
      <c r="AG11" s="610"/>
      <c r="AH11" s="610"/>
      <c r="AI11" s="610"/>
      <c r="AJ11" s="610"/>
      <c r="AK11" s="611"/>
      <c r="AL11" s="612">
        <v>11.5</v>
      </c>
      <c r="AM11" s="613"/>
      <c r="AN11" s="613"/>
      <c r="AO11" s="637"/>
      <c r="AP11" s="606" t="s">
        <v>237</v>
      </c>
      <c r="AQ11" s="607"/>
      <c r="AR11" s="607"/>
      <c r="AS11" s="607"/>
      <c r="AT11" s="607"/>
      <c r="AU11" s="607"/>
      <c r="AV11" s="607"/>
      <c r="AW11" s="607"/>
      <c r="AX11" s="607"/>
      <c r="AY11" s="607"/>
      <c r="AZ11" s="607"/>
      <c r="BA11" s="607"/>
      <c r="BB11" s="607"/>
      <c r="BC11" s="607"/>
      <c r="BD11" s="607"/>
      <c r="BE11" s="607"/>
      <c r="BF11" s="608"/>
      <c r="BG11" s="609">
        <v>2489121</v>
      </c>
      <c r="BH11" s="610"/>
      <c r="BI11" s="610"/>
      <c r="BJ11" s="610"/>
      <c r="BK11" s="610"/>
      <c r="BL11" s="610"/>
      <c r="BM11" s="610"/>
      <c r="BN11" s="611"/>
      <c r="BO11" s="635">
        <v>3.6</v>
      </c>
      <c r="BP11" s="635"/>
      <c r="BQ11" s="635"/>
      <c r="BR11" s="635"/>
      <c r="BS11" s="636">
        <v>541656</v>
      </c>
      <c r="BT11" s="636"/>
      <c r="BU11" s="636"/>
      <c r="BV11" s="636"/>
      <c r="BW11" s="636"/>
      <c r="BX11" s="636"/>
      <c r="BY11" s="636"/>
      <c r="BZ11" s="636"/>
      <c r="CA11" s="636"/>
      <c r="CB11" s="681"/>
      <c r="CD11" s="606" t="s">
        <v>238</v>
      </c>
      <c r="CE11" s="607"/>
      <c r="CF11" s="607"/>
      <c r="CG11" s="607"/>
      <c r="CH11" s="607"/>
      <c r="CI11" s="607"/>
      <c r="CJ11" s="607"/>
      <c r="CK11" s="607"/>
      <c r="CL11" s="607"/>
      <c r="CM11" s="607"/>
      <c r="CN11" s="607"/>
      <c r="CO11" s="607"/>
      <c r="CP11" s="607"/>
      <c r="CQ11" s="608"/>
      <c r="CR11" s="609">
        <v>2038413</v>
      </c>
      <c r="CS11" s="610"/>
      <c r="CT11" s="610"/>
      <c r="CU11" s="610"/>
      <c r="CV11" s="610"/>
      <c r="CW11" s="610"/>
      <c r="CX11" s="610"/>
      <c r="CY11" s="611"/>
      <c r="CZ11" s="635">
        <v>1.3</v>
      </c>
      <c r="DA11" s="635"/>
      <c r="DB11" s="635"/>
      <c r="DC11" s="635"/>
      <c r="DD11" s="615">
        <v>1571908</v>
      </c>
      <c r="DE11" s="610"/>
      <c r="DF11" s="610"/>
      <c r="DG11" s="610"/>
      <c r="DH11" s="610"/>
      <c r="DI11" s="610"/>
      <c r="DJ11" s="610"/>
      <c r="DK11" s="610"/>
      <c r="DL11" s="610"/>
      <c r="DM11" s="610"/>
      <c r="DN11" s="610"/>
      <c r="DO11" s="610"/>
      <c r="DP11" s="611"/>
      <c r="DQ11" s="615">
        <v>553612</v>
      </c>
      <c r="DR11" s="610"/>
      <c r="DS11" s="610"/>
      <c r="DT11" s="610"/>
      <c r="DU11" s="610"/>
      <c r="DV11" s="610"/>
      <c r="DW11" s="610"/>
      <c r="DX11" s="610"/>
      <c r="DY11" s="610"/>
      <c r="DZ11" s="610"/>
      <c r="EA11" s="610"/>
      <c r="EB11" s="610"/>
      <c r="EC11" s="645"/>
    </row>
    <row r="12" spans="2:143" ht="11.25" customHeight="1" x14ac:dyDescent="0.15">
      <c r="B12" s="606" t="s">
        <v>239</v>
      </c>
      <c r="C12" s="607"/>
      <c r="D12" s="607"/>
      <c r="E12" s="607"/>
      <c r="F12" s="607"/>
      <c r="G12" s="607"/>
      <c r="H12" s="607"/>
      <c r="I12" s="607"/>
      <c r="J12" s="607"/>
      <c r="K12" s="607"/>
      <c r="L12" s="607"/>
      <c r="M12" s="607"/>
      <c r="N12" s="607"/>
      <c r="O12" s="607"/>
      <c r="P12" s="607"/>
      <c r="Q12" s="608"/>
      <c r="R12" s="609">
        <v>22590</v>
      </c>
      <c r="S12" s="610"/>
      <c r="T12" s="610"/>
      <c r="U12" s="610"/>
      <c r="V12" s="610"/>
      <c r="W12" s="610"/>
      <c r="X12" s="610"/>
      <c r="Y12" s="611"/>
      <c r="Z12" s="635">
        <v>0</v>
      </c>
      <c r="AA12" s="635"/>
      <c r="AB12" s="635"/>
      <c r="AC12" s="635"/>
      <c r="AD12" s="636">
        <v>22590</v>
      </c>
      <c r="AE12" s="636"/>
      <c r="AF12" s="636"/>
      <c r="AG12" s="636"/>
      <c r="AH12" s="636"/>
      <c r="AI12" s="636"/>
      <c r="AJ12" s="636"/>
      <c r="AK12" s="636"/>
      <c r="AL12" s="612">
        <v>0</v>
      </c>
      <c r="AM12" s="613"/>
      <c r="AN12" s="613"/>
      <c r="AO12" s="637"/>
      <c r="AP12" s="606" t="s">
        <v>592</v>
      </c>
      <c r="AQ12" s="607"/>
      <c r="AR12" s="607"/>
      <c r="AS12" s="607"/>
      <c r="AT12" s="607"/>
      <c r="AU12" s="607"/>
      <c r="AV12" s="607"/>
      <c r="AW12" s="607"/>
      <c r="AX12" s="607"/>
      <c r="AY12" s="607"/>
      <c r="AZ12" s="607"/>
      <c r="BA12" s="607"/>
      <c r="BB12" s="607"/>
      <c r="BC12" s="607"/>
      <c r="BD12" s="607"/>
      <c r="BE12" s="607"/>
      <c r="BF12" s="608"/>
      <c r="BG12" s="609">
        <v>25597620</v>
      </c>
      <c r="BH12" s="610"/>
      <c r="BI12" s="610"/>
      <c r="BJ12" s="610"/>
      <c r="BK12" s="610"/>
      <c r="BL12" s="610"/>
      <c r="BM12" s="610"/>
      <c r="BN12" s="611"/>
      <c r="BO12" s="635">
        <v>37.1</v>
      </c>
      <c r="BP12" s="635"/>
      <c r="BQ12" s="635"/>
      <c r="BR12" s="635"/>
      <c r="BS12" s="636" t="s">
        <v>126</v>
      </c>
      <c r="BT12" s="636"/>
      <c r="BU12" s="636"/>
      <c r="BV12" s="636"/>
      <c r="BW12" s="636"/>
      <c r="BX12" s="636"/>
      <c r="BY12" s="636"/>
      <c r="BZ12" s="636"/>
      <c r="CA12" s="636"/>
      <c r="CB12" s="681"/>
      <c r="CD12" s="606" t="s">
        <v>240</v>
      </c>
      <c r="CE12" s="607"/>
      <c r="CF12" s="607"/>
      <c r="CG12" s="607"/>
      <c r="CH12" s="607"/>
      <c r="CI12" s="607"/>
      <c r="CJ12" s="607"/>
      <c r="CK12" s="607"/>
      <c r="CL12" s="607"/>
      <c r="CM12" s="607"/>
      <c r="CN12" s="607"/>
      <c r="CO12" s="607"/>
      <c r="CP12" s="607"/>
      <c r="CQ12" s="608"/>
      <c r="CR12" s="609">
        <v>2114164</v>
      </c>
      <c r="CS12" s="610"/>
      <c r="CT12" s="610"/>
      <c r="CU12" s="610"/>
      <c r="CV12" s="610"/>
      <c r="CW12" s="610"/>
      <c r="CX12" s="610"/>
      <c r="CY12" s="611"/>
      <c r="CZ12" s="635">
        <v>1.4</v>
      </c>
      <c r="DA12" s="635"/>
      <c r="DB12" s="635"/>
      <c r="DC12" s="635"/>
      <c r="DD12" s="615">
        <v>1649</v>
      </c>
      <c r="DE12" s="610"/>
      <c r="DF12" s="610"/>
      <c r="DG12" s="610"/>
      <c r="DH12" s="610"/>
      <c r="DI12" s="610"/>
      <c r="DJ12" s="610"/>
      <c r="DK12" s="610"/>
      <c r="DL12" s="610"/>
      <c r="DM12" s="610"/>
      <c r="DN12" s="610"/>
      <c r="DO12" s="610"/>
      <c r="DP12" s="611"/>
      <c r="DQ12" s="615">
        <v>913450</v>
      </c>
      <c r="DR12" s="610"/>
      <c r="DS12" s="610"/>
      <c r="DT12" s="610"/>
      <c r="DU12" s="610"/>
      <c r="DV12" s="610"/>
      <c r="DW12" s="610"/>
      <c r="DX12" s="610"/>
      <c r="DY12" s="610"/>
      <c r="DZ12" s="610"/>
      <c r="EA12" s="610"/>
      <c r="EB12" s="610"/>
      <c r="EC12" s="645"/>
    </row>
    <row r="13" spans="2:143" ht="11.25" customHeight="1" x14ac:dyDescent="0.15">
      <c r="B13" s="606" t="s">
        <v>241</v>
      </c>
      <c r="C13" s="607"/>
      <c r="D13" s="607"/>
      <c r="E13" s="607"/>
      <c r="F13" s="607"/>
      <c r="G13" s="607"/>
      <c r="H13" s="607"/>
      <c r="I13" s="607"/>
      <c r="J13" s="607"/>
      <c r="K13" s="607"/>
      <c r="L13" s="607"/>
      <c r="M13" s="607"/>
      <c r="N13" s="607"/>
      <c r="O13" s="607"/>
      <c r="P13" s="607"/>
      <c r="Q13" s="608"/>
      <c r="R13" s="609" t="s">
        <v>126</v>
      </c>
      <c r="S13" s="610"/>
      <c r="T13" s="610"/>
      <c r="U13" s="610"/>
      <c r="V13" s="610"/>
      <c r="W13" s="610"/>
      <c r="X13" s="610"/>
      <c r="Y13" s="611"/>
      <c r="Z13" s="635" t="s">
        <v>126</v>
      </c>
      <c r="AA13" s="635"/>
      <c r="AB13" s="635"/>
      <c r="AC13" s="635"/>
      <c r="AD13" s="636" t="s">
        <v>590</v>
      </c>
      <c r="AE13" s="636"/>
      <c r="AF13" s="636"/>
      <c r="AG13" s="636"/>
      <c r="AH13" s="636"/>
      <c r="AI13" s="636"/>
      <c r="AJ13" s="636"/>
      <c r="AK13" s="636"/>
      <c r="AL13" s="612" t="s">
        <v>590</v>
      </c>
      <c r="AM13" s="613"/>
      <c r="AN13" s="613"/>
      <c r="AO13" s="637"/>
      <c r="AP13" s="606" t="s">
        <v>242</v>
      </c>
      <c r="AQ13" s="607"/>
      <c r="AR13" s="607"/>
      <c r="AS13" s="607"/>
      <c r="AT13" s="607"/>
      <c r="AU13" s="607"/>
      <c r="AV13" s="607"/>
      <c r="AW13" s="607"/>
      <c r="AX13" s="607"/>
      <c r="AY13" s="607"/>
      <c r="AZ13" s="607"/>
      <c r="BA13" s="607"/>
      <c r="BB13" s="607"/>
      <c r="BC13" s="607"/>
      <c r="BD13" s="607"/>
      <c r="BE13" s="607"/>
      <c r="BF13" s="608"/>
      <c r="BG13" s="609">
        <v>25564823</v>
      </c>
      <c r="BH13" s="610"/>
      <c r="BI13" s="610"/>
      <c r="BJ13" s="610"/>
      <c r="BK13" s="610"/>
      <c r="BL13" s="610"/>
      <c r="BM13" s="610"/>
      <c r="BN13" s="611"/>
      <c r="BO13" s="635">
        <v>37</v>
      </c>
      <c r="BP13" s="635"/>
      <c r="BQ13" s="635"/>
      <c r="BR13" s="635"/>
      <c r="BS13" s="636" t="s">
        <v>126</v>
      </c>
      <c r="BT13" s="636"/>
      <c r="BU13" s="636"/>
      <c r="BV13" s="636"/>
      <c r="BW13" s="636"/>
      <c r="BX13" s="636"/>
      <c r="BY13" s="636"/>
      <c r="BZ13" s="636"/>
      <c r="CA13" s="636"/>
      <c r="CB13" s="681"/>
      <c r="CD13" s="606" t="s">
        <v>243</v>
      </c>
      <c r="CE13" s="607"/>
      <c r="CF13" s="607"/>
      <c r="CG13" s="607"/>
      <c r="CH13" s="607"/>
      <c r="CI13" s="607"/>
      <c r="CJ13" s="607"/>
      <c r="CK13" s="607"/>
      <c r="CL13" s="607"/>
      <c r="CM13" s="607"/>
      <c r="CN13" s="607"/>
      <c r="CO13" s="607"/>
      <c r="CP13" s="607"/>
      <c r="CQ13" s="608"/>
      <c r="CR13" s="609">
        <v>13537836</v>
      </c>
      <c r="CS13" s="610"/>
      <c r="CT13" s="610"/>
      <c r="CU13" s="610"/>
      <c r="CV13" s="610"/>
      <c r="CW13" s="610"/>
      <c r="CX13" s="610"/>
      <c r="CY13" s="611"/>
      <c r="CZ13" s="635">
        <v>8.8000000000000007</v>
      </c>
      <c r="DA13" s="635"/>
      <c r="DB13" s="635"/>
      <c r="DC13" s="635"/>
      <c r="DD13" s="615">
        <v>6607052</v>
      </c>
      <c r="DE13" s="610"/>
      <c r="DF13" s="610"/>
      <c r="DG13" s="610"/>
      <c r="DH13" s="610"/>
      <c r="DI13" s="610"/>
      <c r="DJ13" s="610"/>
      <c r="DK13" s="610"/>
      <c r="DL13" s="610"/>
      <c r="DM13" s="610"/>
      <c r="DN13" s="610"/>
      <c r="DO13" s="610"/>
      <c r="DP13" s="611"/>
      <c r="DQ13" s="615">
        <v>9687511</v>
      </c>
      <c r="DR13" s="610"/>
      <c r="DS13" s="610"/>
      <c r="DT13" s="610"/>
      <c r="DU13" s="610"/>
      <c r="DV13" s="610"/>
      <c r="DW13" s="610"/>
      <c r="DX13" s="610"/>
      <c r="DY13" s="610"/>
      <c r="DZ13" s="610"/>
      <c r="EA13" s="610"/>
      <c r="EB13" s="610"/>
      <c r="EC13" s="645"/>
    </row>
    <row r="14" spans="2:143" ht="11.25" customHeight="1" x14ac:dyDescent="0.15">
      <c r="B14" s="606" t="s">
        <v>244</v>
      </c>
      <c r="C14" s="607"/>
      <c r="D14" s="607"/>
      <c r="E14" s="607"/>
      <c r="F14" s="607"/>
      <c r="G14" s="607"/>
      <c r="H14" s="607"/>
      <c r="I14" s="607"/>
      <c r="J14" s="607"/>
      <c r="K14" s="607"/>
      <c r="L14" s="607"/>
      <c r="M14" s="607"/>
      <c r="N14" s="607"/>
      <c r="O14" s="607"/>
      <c r="P14" s="607"/>
      <c r="Q14" s="608"/>
      <c r="R14" s="609">
        <v>1</v>
      </c>
      <c r="S14" s="610"/>
      <c r="T14" s="610"/>
      <c r="U14" s="610"/>
      <c r="V14" s="610"/>
      <c r="W14" s="610"/>
      <c r="X14" s="610"/>
      <c r="Y14" s="611"/>
      <c r="Z14" s="635">
        <v>0</v>
      </c>
      <c r="AA14" s="635"/>
      <c r="AB14" s="635"/>
      <c r="AC14" s="635"/>
      <c r="AD14" s="636">
        <v>1</v>
      </c>
      <c r="AE14" s="636"/>
      <c r="AF14" s="636"/>
      <c r="AG14" s="636"/>
      <c r="AH14" s="636"/>
      <c r="AI14" s="636"/>
      <c r="AJ14" s="636"/>
      <c r="AK14" s="636"/>
      <c r="AL14" s="612">
        <v>0</v>
      </c>
      <c r="AM14" s="613"/>
      <c r="AN14" s="613"/>
      <c r="AO14" s="637"/>
      <c r="AP14" s="606" t="s">
        <v>245</v>
      </c>
      <c r="AQ14" s="607"/>
      <c r="AR14" s="607"/>
      <c r="AS14" s="607"/>
      <c r="AT14" s="607"/>
      <c r="AU14" s="607"/>
      <c r="AV14" s="607"/>
      <c r="AW14" s="607"/>
      <c r="AX14" s="607"/>
      <c r="AY14" s="607"/>
      <c r="AZ14" s="607"/>
      <c r="BA14" s="607"/>
      <c r="BB14" s="607"/>
      <c r="BC14" s="607"/>
      <c r="BD14" s="607"/>
      <c r="BE14" s="607"/>
      <c r="BF14" s="608"/>
      <c r="BG14" s="609">
        <v>592969</v>
      </c>
      <c r="BH14" s="610"/>
      <c r="BI14" s="610"/>
      <c r="BJ14" s="610"/>
      <c r="BK14" s="610"/>
      <c r="BL14" s="610"/>
      <c r="BM14" s="610"/>
      <c r="BN14" s="611"/>
      <c r="BO14" s="635">
        <v>0.9</v>
      </c>
      <c r="BP14" s="635"/>
      <c r="BQ14" s="635"/>
      <c r="BR14" s="635"/>
      <c r="BS14" s="636" t="s">
        <v>126</v>
      </c>
      <c r="BT14" s="636"/>
      <c r="BU14" s="636"/>
      <c r="BV14" s="636"/>
      <c r="BW14" s="636"/>
      <c r="BX14" s="636"/>
      <c r="BY14" s="636"/>
      <c r="BZ14" s="636"/>
      <c r="CA14" s="636"/>
      <c r="CB14" s="681"/>
      <c r="CD14" s="606" t="s">
        <v>246</v>
      </c>
      <c r="CE14" s="607"/>
      <c r="CF14" s="607"/>
      <c r="CG14" s="607"/>
      <c r="CH14" s="607"/>
      <c r="CI14" s="607"/>
      <c r="CJ14" s="607"/>
      <c r="CK14" s="607"/>
      <c r="CL14" s="607"/>
      <c r="CM14" s="607"/>
      <c r="CN14" s="607"/>
      <c r="CO14" s="607"/>
      <c r="CP14" s="607"/>
      <c r="CQ14" s="608"/>
      <c r="CR14" s="609">
        <v>5300535</v>
      </c>
      <c r="CS14" s="610"/>
      <c r="CT14" s="610"/>
      <c r="CU14" s="610"/>
      <c r="CV14" s="610"/>
      <c r="CW14" s="610"/>
      <c r="CX14" s="610"/>
      <c r="CY14" s="611"/>
      <c r="CZ14" s="635">
        <v>3.5</v>
      </c>
      <c r="DA14" s="635"/>
      <c r="DB14" s="635"/>
      <c r="DC14" s="635"/>
      <c r="DD14" s="615">
        <v>805772</v>
      </c>
      <c r="DE14" s="610"/>
      <c r="DF14" s="610"/>
      <c r="DG14" s="610"/>
      <c r="DH14" s="610"/>
      <c r="DI14" s="610"/>
      <c r="DJ14" s="610"/>
      <c r="DK14" s="610"/>
      <c r="DL14" s="610"/>
      <c r="DM14" s="610"/>
      <c r="DN14" s="610"/>
      <c r="DO14" s="610"/>
      <c r="DP14" s="611"/>
      <c r="DQ14" s="615">
        <v>4889937</v>
      </c>
      <c r="DR14" s="610"/>
      <c r="DS14" s="610"/>
      <c r="DT14" s="610"/>
      <c r="DU14" s="610"/>
      <c r="DV14" s="610"/>
      <c r="DW14" s="610"/>
      <c r="DX14" s="610"/>
      <c r="DY14" s="610"/>
      <c r="DZ14" s="610"/>
      <c r="EA14" s="610"/>
      <c r="EB14" s="610"/>
      <c r="EC14" s="645"/>
    </row>
    <row r="15" spans="2:143" ht="11.25" customHeight="1" x14ac:dyDescent="0.15">
      <c r="B15" s="606" t="s">
        <v>247</v>
      </c>
      <c r="C15" s="607"/>
      <c r="D15" s="607"/>
      <c r="E15" s="607"/>
      <c r="F15" s="607"/>
      <c r="G15" s="607"/>
      <c r="H15" s="607"/>
      <c r="I15" s="607"/>
      <c r="J15" s="607"/>
      <c r="K15" s="607"/>
      <c r="L15" s="607"/>
      <c r="M15" s="607"/>
      <c r="N15" s="607"/>
      <c r="O15" s="607"/>
      <c r="P15" s="607"/>
      <c r="Q15" s="608"/>
      <c r="R15" s="609" t="s">
        <v>126</v>
      </c>
      <c r="S15" s="610"/>
      <c r="T15" s="610"/>
      <c r="U15" s="610"/>
      <c r="V15" s="610"/>
      <c r="W15" s="610"/>
      <c r="X15" s="610"/>
      <c r="Y15" s="611"/>
      <c r="Z15" s="635" t="s">
        <v>126</v>
      </c>
      <c r="AA15" s="635"/>
      <c r="AB15" s="635"/>
      <c r="AC15" s="635"/>
      <c r="AD15" s="636" t="s">
        <v>126</v>
      </c>
      <c r="AE15" s="636"/>
      <c r="AF15" s="636"/>
      <c r="AG15" s="636"/>
      <c r="AH15" s="636"/>
      <c r="AI15" s="636"/>
      <c r="AJ15" s="636"/>
      <c r="AK15" s="636"/>
      <c r="AL15" s="612" t="s">
        <v>126</v>
      </c>
      <c r="AM15" s="613"/>
      <c r="AN15" s="613"/>
      <c r="AO15" s="637"/>
      <c r="AP15" s="606" t="s">
        <v>593</v>
      </c>
      <c r="AQ15" s="607"/>
      <c r="AR15" s="607"/>
      <c r="AS15" s="607"/>
      <c r="AT15" s="607"/>
      <c r="AU15" s="607"/>
      <c r="AV15" s="607"/>
      <c r="AW15" s="607"/>
      <c r="AX15" s="607"/>
      <c r="AY15" s="607"/>
      <c r="AZ15" s="607"/>
      <c r="BA15" s="607"/>
      <c r="BB15" s="607"/>
      <c r="BC15" s="607"/>
      <c r="BD15" s="607"/>
      <c r="BE15" s="607"/>
      <c r="BF15" s="608"/>
      <c r="BG15" s="609">
        <v>2606399</v>
      </c>
      <c r="BH15" s="610"/>
      <c r="BI15" s="610"/>
      <c r="BJ15" s="610"/>
      <c r="BK15" s="610"/>
      <c r="BL15" s="610"/>
      <c r="BM15" s="610"/>
      <c r="BN15" s="611"/>
      <c r="BO15" s="635">
        <v>3.8</v>
      </c>
      <c r="BP15" s="635"/>
      <c r="BQ15" s="635"/>
      <c r="BR15" s="635"/>
      <c r="BS15" s="636" t="s">
        <v>126</v>
      </c>
      <c r="BT15" s="636"/>
      <c r="BU15" s="636"/>
      <c r="BV15" s="636"/>
      <c r="BW15" s="636"/>
      <c r="BX15" s="636"/>
      <c r="BY15" s="636"/>
      <c r="BZ15" s="636"/>
      <c r="CA15" s="636"/>
      <c r="CB15" s="681"/>
      <c r="CD15" s="606" t="s">
        <v>248</v>
      </c>
      <c r="CE15" s="607"/>
      <c r="CF15" s="607"/>
      <c r="CG15" s="607"/>
      <c r="CH15" s="607"/>
      <c r="CI15" s="607"/>
      <c r="CJ15" s="607"/>
      <c r="CK15" s="607"/>
      <c r="CL15" s="607"/>
      <c r="CM15" s="607"/>
      <c r="CN15" s="607"/>
      <c r="CO15" s="607"/>
      <c r="CP15" s="607"/>
      <c r="CQ15" s="608"/>
      <c r="CR15" s="609">
        <v>21226161</v>
      </c>
      <c r="CS15" s="610"/>
      <c r="CT15" s="610"/>
      <c r="CU15" s="610"/>
      <c r="CV15" s="610"/>
      <c r="CW15" s="610"/>
      <c r="CX15" s="610"/>
      <c r="CY15" s="611"/>
      <c r="CZ15" s="635">
        <v>13.8</v>
      </c>
      <c r="DA15" s="635"/>
      <c r="DB15" s="635"/>
      <c r="DC15" s="635"/>
      <c r="DD15" s="615">
        <v>7121424</v>
      </c>
      <c r="DE15" s="610"/>
      <c r="DF15" s="610"/>
      <c r="DG15" s="610"/>
      <c r="DH15" s="610"/>
      <c r="DI15" s="610"/>
      <c r="DJ15" s="610"/>
      <c r="DK15" s="610"/>
      <c r="DL15" s="610"/>
      <c r="DM15" s="610"/>
      <c r="DN15" s="610"/>
      <c r="DO15" s="610"/>
      <c r="DP15" s="611"/>
      <c r="DQ15" s="615">
        <v>14414919</v>
      </c>
      <c r="DR15" s="610"/>
      <c r="DS15" s="610"/>
      <c r="DT15" s="610"/>
      <c r="DU15" s="610"/>
      <c r="DV15" s="610"/>
      <c r="DW15" s="610"/>
      <c r="DX15" s="610"/>
      <c r="DY15" s="610"/>
      <c r="DZ15" s="610"/>
      <c r="EA15" s="610"/>
      <c r="EB15" s="610"/>
      <c r="EC15" s="645"/>
    </row>
    <row r="16" spans="2:143" ht="11.25" customHeight="1" x14ac:dyDescent="0.15">
      <c r="B16" s="606" t="s">
        <v>249</v>
      </c>
      <c r="C16" s="607"/>
      <c r="D16" s="607"/>
      <c r="E16" s="607"/>
      <c r="F16" s="607"/>
      <c r="G16" s="607"/>
      <c r="H16" s="607"/>
      <c r="I16" s="607"/>
      <c r="J16" s="607"/>
      <c r="K16" s="607"/>
      <c r="L16" s="607"/>
      <c r="M16" s="607"/>
      <c r="N16" s="607"/>
      <c r="O16" s="607"/>
      <c r="P16" s="607"/>
      <c r="Q16" s="608"/>
      <c r="R16" s="609">
        <v>109312</v>
      </c>
      <c r="S16" s="610"/>
      <c r="T16" s="610"/>
      <c r="U16" s="610"/>
      <c r="V16" s="610"/>
      <c r="W16" s="610"/>
      <c r="X16" s="610"/>
      <c r="Y16" s="611"/>
      <c r="Z16" s="635">
        <v>0.1</v>
      </c>
      <c r="AA16" s="635"/>
      <c r="AB16" s="635"/>
      <c r="AC16" s="635"/>
      <c r="AD16" s="636">
        <v>109312</v>
      </c>
      <c r="AE16" s="636"/>
      <c r="AF16" s="636"/>
      <c r="AG16" s="636"/>
      <c r="AH16" s="636"/>
      <c r="AI16" s="636"/>
      <c r="AJ16" s="636"/>
      <c r="AK16" s="636"/>
      <c r="AL16" s="612">
        <v>0.1</v>
      </c>
      <c r="AM16" s="613"/>
      <c r="AN16" s="613"/>
      <c r="AO16" s="637"/>
      <c r="AP16" s="606" t="s">
        <v>250</v>
      </c>
      <c r="AQ16" s="607"/>
      <c r="AR16" s="607"/>
      <c r="AS16" s="607"/>
      <c r="AT16" s="607"/>
      <c r="AU16" s="607"/>
      <c r="AV16" s="607"/>
      <c r="AW16" s="607"/>
      <c r="AX16" s="607"/>
      <c r="AY16" s="607"/>
      <c r="AZ16" s="607"/>
      <c r="BA16" s="607"/>
      <c r="BB16" s="607"/>
      <c r="BC16" s="607"/>
      <c r="BD16" s="607"/>
      <c r="BE16" s="607"/>
      <c r="BF16" s="608"/>
      <c r="BG16" s="609" t="s">
        <v>586</v>
      </c>
      <c r="BH16" s="610"/>
      <c r="BI16" s="610"/>
      <c r="BJ16" s="610"/>
      <c r="BK16" s="610"/>
      <c r="BL16" s="610"/>
      <c r="BM16" s="610"/>
      <c r="BN16" s="611"/>
      <c r="BO16" s="635" t="s">
        <v>586</v>
      </c>
      <c r="BP16" s="635"/>
      <c r="BQ16" s="635"/>
      <c r="BR16" s="635"/>
      <c r="BS16" s="636" t="s">
        <v>126</v>
      </c>
      <c r="BT16" s="636"/>
      <c r="BU16" s="636"/>
      <c r="BV16" s="636"/>
      <c r="BW16" s="636"/>
      <c r="BX16" s="636"/>
      <c r="BY16" s="636"/>
      <c r="BZ16" s="636"/>
      <c r="CA16" s="636"/>
      <c r="CB16" s="681"/>
      <c r="CD16" s="606" t="s">
        <v>251</v>
      </c>
      <c r="CE16" s="607"/>
      <c r="CF16" s="607"/>
      <c r="CG16" s="607"/>
      <c r="CH16" s="607"/>
      <c r="CI16" s="607"/>
      <c r="CJ16" s="607"/>
      <c r="CK16" s="607"/>
      <c r="CL16" s="607"/>
      <c r="CM16" s="607"/>
      <c r="CN16" s="607"/>
      <c r="CO16" s="607"/>
      <c r="CP16" s="607"/>
      <c r="CQ16" s="608"/>
      <c r="CR16" s="609">
        <v>150581</v>
      </c>
      <c r="CS16" s="610"/>
      <c r="CT16" s="610"/>
      <c r="CU16" s="610"/>
      <c r="CV16" s="610"/>
      <c r="CW16" s="610"/>
      <c r="CX16" s="610"/>
      <c r="CY16" s="611"/>
      <c r="CZ16" s="635">
        <v>0.1</v>
      </c>
      <c r="DA16" s="635"/>
      <c r="DB16" s="635"/>
      <c r="DC16" s="635"/>
      <c r="DD16" s="615" t="s">
        <v>590</v>
      </c>
      <c r="DE16" s="610"/>
      <c r="DF16" s="610"/>
      <c r="DG16" s="610"/>
      <c r="DH16" s="610"/>
      <c r="DI16" s="610"/>
      <c r="DJ16" s="610"/>
      <c r="DK16" s="610"/>
      <c r="DL16" s="610"/>
      <c r="DM16" s="610"/>
      <c r="DN16" s="610"/>
      <c r="DO16" s="610"/>
      <c r="DP16" s="611"/>
      <c r="DQ16" s="615">
        <v>6381</v>
      </c>
      <c r="DR16" s="610"/>
      <c r="DS16" s="610"/>
      <c r="DT16" s="610"/>
      <c r="DU16" s="610"/>
      <c r="DV16" s="610"/>
      <c r="DW16" s="610"/>
      <c r="DX16" s="610"/>
      <c r="DY16" s="610"/>
      <c r="DZ16" s="610"/>
      <c r="EA16" s="610"/>
      <c r="EB16" s="610"/>
      <c r="EC16" s="645"/>
    </row>
    <row r="17" spans="2:133" ht="11.25" customHeight="1" x14ac:dyDescent="0.15">
      <c r="B17" s="606" t="s">
        <v>252</v>
      </c>
      <c r="C17" s="607"/>
      <c r="D17" s="607"/>
      <c r="E17" s="607"/>
      <c r="F17" s="607"/>
      <c r="G17" s="607"/>
      <c r="H17" s="607"/>
      <c r="I17" s="607"/>
      <c r="J17" s="607"/>
      <c r="K17" s="607"/>
      <c r="L17" s="607"/>
      <c r="M17" s="607"/>
      <c r="N17" s="607"/>
      <c r="O17" s="607"/>
      <c r="P17" s="607"/>
      <c r="Q17" s="608"/>
      <c r="R17" s="609">
        <v>682180</v>
      </c>
      <c r="S17" s="610"/>
      <c r="T17" s="610"/>
      <c r="U17" s="610"/>
      <c r="V17" s="610"/>
      <c r="W17" s="610"/>
      <c r="X17" s="610"/>
      <c r="Y17" s="611"/>
      <c r="Z17" s="635">
        <v>0.4</v>
      </c>
      <c r="AA17" s="635"/>
      <c r="AB17" s="635"/>
      <c r="AC17" s="635"/>
      <c r="AD17" s="636">
        <v>682180</v>
      </c>
      <c r="AE17" s="636"/>
      <c r="AF17" s="636"/>
      <c r="AG17" s="636"/>
      <c r="AH17" s="636"/>
      <c r="AI17" s="636"/>
      <c r="AJ17" s="636"/>
      <c r="AK17" s="636"/>
      <c r="AL17" s="612">
        <v>0.8</v>
      </c>
      <c r="AM17" s="613"/>
      <c r="AN17" s="613"/>
      <c r="AO17" s="637"/>
      <c r="AP17" s="606" t="s">
        <v>594</v>
      </c>
      <c r="AQ17" s="607"/>
      <c r="AR17" s="607"/>
      <c r="AS17" s="607"/>
      <c r="AT17" s="607"/>
      <c r="AU17" s="607"/>
      <c r="AV17" s="607"/>
      <c r="AW17" s="607"/>
      <c r="AX17" s="607"/>
      <c r="AY17" s="607"/>
      <c r="AZ17" s="607"/>
      <c r="BA17" s="607"/>
      <c r="BB17" s="607"/>
      <c r="BC17" s="607"/>
      <c r="BD17" s="607"/>
      <c r="BE17" s="607"/>
      <c r="BF17" s="608"/>
      <c r="BG17" s="609" t="s">
        <v>586</v>
      </c>
      <c r="BH17" s="610"/>
      <c r="BI17" s="610"/>
      <c r="BJ17" s="610"/>
      <c r="BK17" s="610"/>
      <c r="BL17" s="610"/>
      <c r="BM17" s="610"/>
      <c r="BN17" s="611"/>
      <c r="BO17" s="635" t="s">
        <v>586</v>
      </c>
      <c r="BP17" s="635"/>
      <c r="BQ17" s="635"/>
      <c r="BR17" s="635"/>
      <c r="BS17" s="636" t="s">
        <v>586</v>
      </c>
      <c r="BT17" s="636"/>
      <c r="BU17" s="636"/>
      <c r="BV17" s="636"/>
      <c r="BW17" s="636"/>
      <c r="BX17" s="636"/>
      <c r="BY17" s="636"/>
      <c r="BZ17" s="636"/>
      <c r="CA17" s="636"/>
      <c r="CB17" s="681"/>
      <c r="CD17" s="606" t="s">
        <v>253</v>
      </c>
      <c r="CE17" s="607"/>
      <c r="CF17" s="607"/>
      <c r="CG17" s="607"/>
      <c r="CH17" s="607"/>
      <c r="CI17" s="607"/>
      <c r="CJ17" s="607"/>
      <c r="CK17" s="607"/>
      <c r="CL17" s="607"/>
      <c r="CM17" s="607"/>
      <c r="CN17" s="607"/>
      <c r="CO17" s="607"/>
      <c r="CP17" s="607"/>
      <c r="CQ17" s="608"/>
      <c r="CR17" s="609">
        <v>9435905</v>
      </c>
      <c r="CS17" s="610"/>
      <c r="CT17" s="610"/>
      <c r="CU17" s="610"/>
      <c r="CV17" s="610"/>
      <c r="CW17" s="610"/>
      <c r="CX17" s="610"/>
      <c r="CY17" s="611"/>
      <c r="CZ17" s="635">
        <v>6.2</v>
      </c>
      <c r="DA17" s="635"/>
      <c r="DB17" s="635"/>
      <c r="DC17" s="635"/>
      <c r="DD17" s="615" t="s">
        <v>126</v>
      </c>
      <c r="DE17" s="610"/>
      <c r="DF17" s="610"/>
      <c r="DG17" s="610"/>
      <c r="DH17" s="610"/>
      <c r="DI17" s="610"/>
      <c r="DJ17" s="610"/>
      <c r="DK17" s="610"/>
      <c r="DL17" s="610"/>
      <c r="DM17" s="610"/>
      <c r="DN17" s="610"/>
      <c r="DO17" s="610"/>
      <c r="DP17" s="611"/>
      <c r="DQ17" s="615">
        <v>9387315</v>
      </c>
      <c r="DR17" s="610"/>
      <c r="DS17" s="610"/>
      <c r="DT17" s="610"/>
      <c r="DU17" s="610"/>
      <c r="DV17" s="610"/>
      <c r="DW17" s="610"/>
      <c r="DX17" s="610"/>
      <c r="DY17" s="610"/>
      <c r="DZ17" s="610"/>
      <c r="EA17" s="610"/>
      <c r="EB17" s="610"/>
      <c r="EC17" s="645"/>
    </row>
    <row r="18" spans="2:133" ht="11.25" customHeight="1" x14ac:dyDescent="0.15">
      <c r="B18" s="606" t="s">
        <v>254</v>
      </c>
      <c r="C18" s="607"/>
      <c r="D18" s="607"/>
      <c r="E18" s="607"/>
      <c r="F18" s="607"/>
      <c r="G18" s="607"/>
      <c r="H18" s="607"/>
      <c r="I18" s="607"/>
      <c r="J18" s="607"/>
      <c r="K18" s="607"/>
      <c r="L18" s="607"/>
      <c r="M18" s="607"/>
      <c r="N18" s="607"/>
      <c r="O18" s="607"/>
      <c r="P18" s="607"/>
      <c r="Q18" s="608"/>
      <c r="R18" s="609">
        <v>895992</v>
      </c>
      <c r="S18" s="610"/>
      <c r="T18" s="610"/>
      <c r="U18" s="610"/>
      <c r="V18" s="610"/>
      <c r="W18" s="610"/>
      <c r="X18" s="610"/>
      <c r="Y18" s="611"/>
      <c r="Z18" s="635">
        <v>0.6</v>
      </c>
      <c r="AA18" s="635"/>
      <c r="AB18" s="635"/>
      <c r="AC18" s="635"/>
      <c r="AD18" s="636">
        <v>857711</v>
      </c>
      <c r="AE18" s="636"/>
      <c r="AF18" s="636"/>
      <c r="AG18" s="636"/>
      <c r="AH18" s="636"/>
      <c r="AI18" s="636"/>
      <c r="AJ18" s="636"/>
      <c r="AK18" s="636"/>
      <c r="AL18" s="612">
        <v>1</v>
      </c>
      <c r="AM18" s="613"/>
      <c r="AN18" s="613"/>
      <c r="AO18" s="637"/>
      <c r="AP18" s="606" t="s">
        <v>255</v>
      </c>
      <c r="AQ18" s="607"/>
      <c r="AR18" s="607"/>
      <c r="AS18" s="607"/>
      <c r="AT18" s="607"/>
      <c r="AU18" s="607"/>
      <c r="AV18" s="607"/>
      <c r="AW18" s="607"/>
      <c r="AX18" s="607"/>
      <c r="AY18" s="607"/>
      <c r="AZ18" s="607"/>
      <c r="BA18" s="607"/>
      <c r="BB18" s="607"/>
      <c r="BC18" s="607"/>
      <c r="BD18" s="607"/>
      <c r="BE18" s="607"/>
      <c r="BF18" s="608"/>
      <c r="BG18" s="609" t="s">
        <v>126</v>
      </c>
      <c r="BH18" s="610"/>
      <c r="BI18" s="610"/>
      <c r="BJ18" s="610"/>
      <c r="BK18" s="610"/>
      <c r="BL18" s="610"/>
      <c r="BM18" s="610"/>
      <c r="BN18" s="611"/>
      <c r="BO18" s="635" t="s">
        <v>126</v>
      </c>
      <c r="BP18" s="635"/>
      <c r="BQ18" s="635"/>
      <c r="BR18" s="635"/>
      <c r="BS18" s="636" t="s">
        <v>595</v>
      </c>
      <c r="BT18" s="636"/>
      <c r="BU18" s="636"/>
      <c r="BV18" s="636"/>
      <c r="BW18" s="636"/>
      <c r="BX18" s="636"/>
      <c r="BY18" s="636"/>
      <c r="BZ18" s="636"/>
      <c r="CA18" s="636"/>
      <c r="CB18" s="681"/>
      <c r="CD18" s="606" t="s">
        <v>256</v>
      </c>
      <c r="CE18" s="607"/>
      <c r="CF18" s="607"/>
      <c r="CG18" s="607"/>
      <c r="CH18" s="607"/>
      <c r="CI18" s="607"/>
      <c r="CJ18" s="607"/>
      <c r="CK18" s="607"/>
      <c r="CL18" s="607"/>
      <c r="CM18" s="607"/>
      <c r="CN18" s="607"/>
      <c r="CO18" s="607"/>
      <c r="CP18" s="607"/>
      <c r="CQ18" s="608"/>
      <c r="CR18" s="609" t="s">
        <v>126</v>
      </c>
      <c r="CS18" s="610"/>
      <c r="CT18" s="610"/>
      <c r="CU18" s="610"/>
      <c r="CV18" s="610"/>
      <c r="CW18" s="610"/>
      <c r="CX18" s="610"/>
      <c r="CY18" s="611"/>
      <c r="CZ18" s="635" t="s">
        <v>586</v>
      </c>
      <c r="DA18" s="635"/>
      <c r="DB18" s="635"/>
      <c r="DC18" s="635"/>
      <c r="DD18" s="615" t="s">
        <v>126</v>
      </c>
      <c r="DE18" s="610"/>
      <c r="DF18" s="610"/>
      <c r="DG18" s="610"/>
      <c r="DH18" s="610"/>
      <c r="DI18" s="610"/>
      <c r="DJ18" s="610"/>
      <c r="DK18" s="610"/>
      <c r="DL18" s="610"/>
      <c r="DM18" s="610"/>
      <c r="DN18" s="610"/>
      <c r="DO18" s="610"/>
      <c r="DP18" s="611"/>
      <c r="DQ18" s="615" t="s">
        <v>126</v>
      </c>
      <c r="DR18" s="610"/>
      <c r="DS18" s="610"/>
      <c r="DT18" s="610"/>
      <c r="DU18" s="610"/>
      <c r="DV18" s="610"/>
      <c r="DW18" s="610"/>
      <c r="DX18" s="610"/>
      <c r="DY18" s="610"/>
      <c r="DZ18" s="610"/>
      <c r="EA18" s="610"/>
      <c r="EB18" s="610"/>
      <c r="EC18" s="645"/>
    </row>
    <row r="19" spans="2:133" ht="11.25" customHeight="1" x14ac:dyDescent="0.15">
      <c r="B19" s="606" t="s">
        <v>257</v>
      </c>
      <c r="C19" s="607"/>
      <c r="D19" s="607"/>
      <c r="E19" s="607"/>
      <c r="F19" s="607"/>
      <c r="G19" s="607"/>
      <c r="H19" s="607"/>
      <c r="I19" s="607"/>
      <c r="J19" s="607"/>
      <c r="K19" s="607"/>
      <c r="L19" s="607"/>
      <c r="M19" s="607"/>
      <c r="N19" s="607"/>
      <c r="O19" s="607"/>
      <c r="P19" s="607"/>
      <c r="Q19" s="608"/>
      <c r="R19" s="609">
        <v>496537</v>
      </c>
      <c r="S19" s="610"/>
      <c r="T19" s="610"/>
      <c r="U19" s="610"/>
      <c r="V19" s="610"/>
      <c r="W19" s="610"/>
      <c r="X19" s="610"/>
      <c r="Y19" s="611"/>
      <c r="Z19" s="635">
        <v>0.3</v>
      </c>
      <c r="AA19" s="635"/>
      <c r="AB19" s="635"/>
      <c r="AC19" s="635"/>
      <c r="AD19" s="636">
        <v>496537</v>
      </c>
      <c r="AE19" s="636"/>
      <c r="AF19" s="636"/>
      <c r="AG19" s="636"/>
      <c r="AH19" s="636"/>
      <c r="AI19" s="636"/>
      <c r="AJ19" s="636"/>
      <c r="AK19" s="636"/>
      <c r="AL19" s="612">
        <v>0.6</v>
      </c>
      <c r="AM19" s="613"/>
      <c r="AN19" s="613"/>
      <c r="AO19" s="637"/>
      <c r="AP19" s="606" t="s">
        <v>258</v>
      </c>
      <c r="AQ19" s="607"/>
      <c r="AR19" s="607"/>
      <c r="AS19" s="607"/>
      <c r="AT19" s="607"/>
      <c r="AU19" s="607"/>
      <c r="AV19" s="607"/>
      <c r="AW19" s="607"/>
      <c r="AX19" s="607"/>
      <c r="AY19" s="607"/>
      <c r="AZ19" s="607"/>
      <c r="BA19" s="607"/>
      <c r="BB19" s="607"/>
      <c r="BC19" s="607"/>
      <c r="BD19" s="607"/>
      <c r="BE19" s="607"/>
      <c r="BF19" s="608"/>
      <c r="BG19" s="609">
        <v>6889566</v>
      </c>
      <c r="BH19" s="610"/>
      <c r="BI19" s="610"/>
      <c r="BJ19" s="610"/>
      <c r="BK19" s="610"/>
      <c r="BL19" s="610"/>
      <c r="BM19" s="610"/>
      <c r="BN19" s="611"/>
      <c r="BO19" s="635">
        <v>10</v>
      </c>
      <c r="BP19" s="635"/>
      <c r="BQ19" s="635"/>
      <c r="BR19" s="635"/>
      <c r="BS19" s="636" t="s">
        <v>126</v>
      </c>
      <c r="BT19" s="636"/>
      <c r="BU19" s="636"/>
      <c r="BV19" s="636"/>
      <c r="BW19" s="636"/>
      <c r="BX19" s="636"/>
      <c r="BY19" s="636"/>
      <c r="BZ19" s="636"/>
      <c r="CA19" s="636"/>
      <c r="CB19" s="681"/>
      <c r="CD19" s="606" t="s">
        <v>259</v>
      </c>
      <c r="CE19" s="607"/>
      <c r="CF19" s="607"/>
      <c r="CG19" s="607"/>
      <c r="CH19" s="607"/>
      <c r="CI19" s="607"/>
      <c r="CJ19" s="607"/>
      <c r="CK19" s="607"/>
      <c r="CL19" s="607"/>
      <c r="CM19" s="607"/>
      <c r="CN19" s="607"/>
      <c r="CO19" s="607"/>
      <c r="CP19" s="607"/>
      <c r="CQ19" s="608"/>
      <c r="CR19" s="609" t="s">
        <v>586</v>
      </c>
      <c r="CS19" s="610"/>
      <c r="CT19" s="610"/>
      <c r="CU19" s="610"/>
      <c r="CV19" s="610"/>
      <c r="CW19" s="610"/>
      <c r="CX19" s="610"/>
      <c r="CY19" s="611"/>
      <c r="CZ19" s="635" t="s">
        <v>126</v>
      </c>
      <c r="DA19" s="635"/>
      <c r="DB19" s="635"/>
      <c r="DC19" s="635"/>
      <c r="DD19" s="615" t="s">
        <v>586</v>
      </c>
      <c r="DE19" s="610"/>
      <c r="DF19" s="610"/>
      <c r="DG19" s="610"/>
      <c r="DH19" s="610"/>
      <c r="DI19" s="610"/>
      <c r="DJ19" s="610"/>
      <c r="DK19" s="610"/>
      <c r="DL19" s="610"/>
      <c r="DM19" s="610"/>
      <c r="DN19" s="610"/>
      <c r="DO19" s="610"/>
      <c r="DP19" s="611"/>
      <c r="DQ19" s="615" t="s">
        <v>595</v>
      </c>
      <c r="DR19" s="610"/>
      <c r="DS19" s="610"/>
      <c r="DT19" s="610"/>
      <c r="DU19" s="610"/>
      <c r="DV19" s="610"/>
      <c r="DW19" s="610"/>
      <c r="DX19" s="610"/>
      <c r="DY19" s="610"/>
      <c r="DZ19" s="610"/>
      <c r="EA19" s="610"/>
      <c r="EB19" s="610"/>
      <c r="EC19" s="645"/>
    </row>
    <row r="20" spans="2:133" ht="11.25" customHeight="1" x14ac:dyDescent="0.15">
      <c r="B20" s="606" t="s">
        <v>260</v>
      </c>
      <c r="C20" s="607"/>
      <c r="D20" s="607"/>
      <c r="E20" s="607"/>
      <c r="F20" s="607"/>
      <c r="G20" s="607"/>
      <c r="H20" s="607"/>
      <c r="I20" s="607"/>
      <c r="J20" s="607"/>
      <c r="K20" s="607"/>
      <c r="L20" s="607"/>
      <c r="M20" s="607"/>
      <c r="N20" s="607"/>
      <c r="O20" s="607"/>
      <c r="P20" s="607"/>
      <c r="Q20" s="608"/>
      <c r="R20" s="609">
        <v>34001</v>
      </c>
      <c r="S20" s="610"/>
      <c r="T20" s="610"/>
      <c r="U20" s="610"/>
      <c r="V20" s="610"/>
      <c r="W20" s="610"/>
      <c r="X20" s="610"/>
      <c r="Y20" s="611"/>
      <c r="Z20" s="635">
        <v>0</v>
      </c>
      <c r="AA20" s="635"/>
      <c r="AB20" s="635"/>
      <c r="AC20" s="635"/>
      <c r="AD20" s="636">
        <v>34001</v>
      </c>
      <c r="AE20" s="636"/>
      <c r="AF20" s="636"/>
      <c r="AG20" s="636"/>
      <c r="AH20" s="636"/>
      <c r="AI20" s="636"/>
      <c r="AJ20" s="636"/>
      <c r="AK20" s="636"/>
      <c r="AL20" s="612">
        <v>0</v>
      </c>
      <c r="AM20" s="613"/>
      <c r="AN20" s="613"/>
      <c r="AO20" s="637"/>
      <c r="AP20" s="606" t="s">
        <v>261</v>
      </c>
      <c r="AQ20" s="607"/>
      <c r="AR20" s="607"/>
      <c r="AS20" s="607"/>
      <c r="AT20" s="607"/>
      <c r="AU20" s="607"/>
      <c r="AV20" s="607"/>
      <c r="AW20" s="607"/>
      <c r="AX20" s="607"/>
      <c r="AY20" s="607"/>
      <c r="AZ20" s="607"/>
      <c r="BA20" s="607"/>
      <c r="BB20" s="607"/>
      <c r="BC20" s="607"/>
      <c r="BD20" s="607"/>
      <c r="BE20" s="607"/>
      <c r="BF20" s="608"/>
      <c r="BG20" s="609">
        <v>6889566</v>
      </c>
      <c r="BH20" s="610"/>
      <c r="BI20" s="610"/>
      <c r="BJ20" s="610"/>
      <c r="BK20" s="610"/>
      <c r="BL20" s="610"/>
      <c r="BM20" s="610"/>
      <c r="BN20" s="611"/>
      <c r="BO20" s="635">
        <v>10</v>
      </c>
      <c r="BP20" s="635"/>
      <c r="BQ20" s="635"/>
      <c r="BR20" s="635"/>
      <c r="BS20" s="636" t="s">
        <v>595</v>
      </c>
      <c r="BT20" s="636"/>
      <c r="BU20" s="636"/>
      <c r="BV20" s="636"/>
      <c r="BW20" s="636"/>
      <c r="BX20" s="636"/>
      <c r="BY20" s="636"/>
      <c r="BZ20" s="636"/>
      <c r="CA20" s="636"/>
      <c r="CB20" s="681"/>
      <c r="CD20" s="606" t="s">
        <v>262</v>
      </c>
      <c r="CE20" s="607"/>
      <c r="CF20" s="607"/>
      <c r="CG20" s="607"/>
      <c r="CH20" s="607"/>
      <c r="CI20" s="607"/>
      <c r="CJ20" s="607"/>
      <c r="CK20" s="607"/>
      <c r="CL20" s="607"/>
      <c r="CM20" s="607"/>
      <c r="CN20" s="607"/>
      <c r="CO20" s="607"/>
      <c r="CP20" s="607"/>
      <c r="CQ20" s="608"/>
      <c r="CR20" s="609">
        <v>153273328</v>
      </c>
      <c r="CS20" s="610"/>
      <c r="CT20" s="610"/>
      <c r="CU20" s="610"/>
      <c r="CV20" s="610"/>
      <c r="CW20" s="610"/>
      <c r="CX20" s="610"/>
      <c r="CY20" s="611"/>
      <c r="CZ20" s="635">
        <v>100</v>
      </c>
      <c r="DA20" s="635"/>
      <c r="DB20" s="635"/>
      <c r="DC20" s="635"/>
      <c r="DD20" s="615">
        <v>18504575</v>
      </c>
      <c r="DE20" s="610"/>
      <c r="DF20" s="610"/>
      <c r="DG20" s="610"/>
      <c r="DH20" s="610"/>
      <c r="DI20" s="610"/>
      <c r="DJ20" s="610"/>
      <c r="DK20" s="610"/>
      <c r="DL20" s="610"/>
      <c r="DM20" s="610"/>
      <c r="DN20" s="610"/>
      <c r="DO20" s="610"/>
      <c r="DP20" s="611"/>
      <c r="DQ20" s="615">
        <v>89972376</v>
      </c>
      <c r="DR20" s="610"/>
      <c r="DS20" s="610"/>
      <c r="DT20" s="610"/>
      <c r="DU20" s="610"/>
      <c r="DV20" s="610"/>
      <c r="DW20" s="610"/>
      <c r="DX20" s="610"/>
      <c r="DY20" s="610"/>
      <c r="DZ20" s="610"/>
      <c r="EA20" s="610"/>
      <c r="EB20" s="610"/>
      <c r="EC20" s="645"/>
    </row>
    <row r="21" spans="2:133" ht="11.25" customHeight="1" x14ac:dyDescent="0.15">
      <c r="B21" s="606" t="s">
        <v>263</v>
      </c>
      <c r="C21" s="607"/>
      <c r="D21" s="607"/>
      <c r="E21" s="607"/>
      <c r="F21" s="607"/>
      <c r="G21" s="607"/>
      <c r="H21" s="607"/>
      <c r="I21" s="607"/>
      <c r="J21" s="607"/>
      <c r="K21" s="607"/>
      <c r="L21" s="607"/>
      <c r="M21" s="607"/>
      <c r="N21" s="607"/>
      <c r="O21" s="607"/>
      <c r="P21" s="607"/>
      <c r="Q21" s="608"/>
      <c r="R21" s="609">
        <v>8241</v>
      </c>
      <c r="S21" s="610"/>
      <c r="T21" s="610"/>
      <c r="U21" s="610"/>
      <c r="V21" s="610"/>
      <c r="W21" s="610"/>
      <c r="X21" s="610"/>
      <c r="Y21" s="611"/>
      <c r="Z21" s="635">
        <v>0</v>
      </c>
      <c r="AA21" s="635"/>
      <c r="AB21" s="635"/>
      <c r="AC21" s="635"/>
      <c r="AD21" s="636">
        <v>8241</v>
      </c>
      <c r="AE21" s="636"/>
      <c r="AF21" s="636"/>
      <c r="AG21" s="636"/>
      <c r="AH21" s="636"/>
      <c r="AI21" s="636"/>
      <c r="AJ21" s="636"/>
      <c r="AK21" s="636"/>
      <c r="AL21" s="612">
        <v>0</v>
      </c>
      <c r="AM21" s="613"/>
      <c r="AN21" s="613"/>
      <c r="AO21" s="637"/>
      <c r="AP21" s="606" t="s">
        <v>264</v>
      </c>
      <c r="AQ21" s="682"/>
      <c r="AR21" s="682"/>
      <c r="AS21" s="682"/>
      <c r="AT21" s="682"/>
      <c r="AU21" s="682"/>
      <c r="AV21" s="682"/>
      <c r="AW21" s="682"/>
      <c r="AX21" s="682"/>
      <c r="AY21" s="682"/>
      <c r="AZ21" s="682"/>
      <c r="BA21" s="682"/>
      <c r="BB21" s="682"/>
      <c r="BC21" s="682"/>
      <c r="BD21" s="682"/>
      <c r="BE21" s="682"/>
      <c r="BF21" s="683"/>
      <c r="BG21" s="609" t="s">
        <v>590</v>
      </c>
      <c r="BH21" s="610"/>
      <c r="BI21" s="610"/>
      <c r="BJ21" s="610"/>
      <c r="BK21" s="610"/>
      <c r="BL21" s="610"/>
      <c r="BM21" s="610"/>
      <c r="BN21" s="611"/>
      <c r="BO21" s="635" t="s">
        <v>590</v>
      </c>
      <c r="BP21" s="635"/>
      <c r="BQ21" s="635"/>
      <c r="BR21" s="635"/>
      <c r="BS21" s="636" t="s">
        <v>126</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265</v>
      </c>
      <c r="C22" s="667"/>
      <c r="D22" s="667"/>
      <c r="E22" s="667"/>
      <c r="F22" s="667"/>
      <c r="G22" s="667"/>
      <c r="H22" s="667"/>
      <c r="I22" s="667"/>
      <c r="J22" s="667"/>
      <c r="K22" s="667"/>
      <c r="L22" s="667"/>
      <c r="M22" s="667"/>
      <c r="N22" s="667"/>
      <c r="O22" s="667"/>
      <c r="P22" s="667"/>
      <c r="Q22" s="668"/>
      <c r="R22" s="609">
        <v>357213</v>
      </c>
      <c r="S22" s="610"/>
      <c r="T22" s="610"/>
      <c r="U22" s="610"/>
      <c r="V22" s="610"/>
      <c r="W22" s="610"/>
      <c r="X22" s="610"/>
      <c r="Y22" s="611"/>
      <c r="Z22" s="635">
        <v>0.2</v>
      </c>
      <c r="AA22" s="635"/>
      <c r="AB22" s="635"/>
      <c r="AC22" s="635"/>
      <c r="AD22" s="636">
        <v>318932</v>
      </c>
      <c r="AE22" s="636"/>
      <c r="AF22" s="636"/>
      <c r="AG22" s="636"/>
      <c r="AH22" s="636"/>
      <c r="AI22" s="636"/>
      <c r="AJ22" s="636"/>
      <c r="AK22" s="636"/>
      <c r="AL22" s="612">
        <v>0.40000000596046448</v>
      </c>
      <c r="AM22" s="613"/>
      <c r="AN22" s="613"/>
      <c r="AO22" s="637"/>
      <c r="AP22" s="606" t="s">
        <v>266</v>
      </c>
      <c r="AQ22" s="682"/>
      <c r="AR22" s="682"/>
      <c r="AS22" s="682"/>
      <c r="AT22" s="682"/>
      <c r="AU22" s="682"/>
      <c r="AV22" s="682"/>
      <c r="AW22" s="682"/>
      <c r="AX22" s="682"/>
      <c r="AY22" s="682"/>
      <c r="AZ22" s="682"/>
      <c r="BA22" s="682"/>
      <c r="BB22" s="682"/>
      <c r="BC22" s="682"/>
      <c r="BD22" s="682"/>
      <c r="BE22" s="682"/>
      <c r="BF22" s="683"/>
      <c r="BG22" s="609">
        <v>1513142</v>
      </c>
      <c r="BH22" s="610"/>
      <c r="BI22" s="610"/>
      <c r="BJ22" s="610"/>
      <c r="BK22" s="610"/>
      <c r="BL22" s="610"/>
      <c r="BM22" s="610"/>
      <c r="BN22" s="611"/>
      <c r="BO22" s="635">
        <v>2.2000000000000002</v>
      </c>
      <c r="BP22" s="635"/>
      <c r="BQ22" s="635"/>
      <c r="BR22" s="635"/>
      <c r="BS22" s="636" t="s">
        <v>586</v>
      </c>
      <c r="BT22" s="636"/>
      <c r="BU22" s="636"/>
      <c r="BV22" s="636"/>
      <c r="BW22" s="636"/>
      <c r="BX22" s="636"/>
      <c r="BY22" s="636"/>
      <c r="BZ22" s="636"/>
      <c r="CA22" s="636"/>
      <c r="CB22" s="681"/>
      <c r="CD22" s="662" t="s">
        <v>267</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268</v>
      </c>
      <c r="C23" s="607"/>
      <c r="D23" s="607"/>
      <c r="E23" s="607"/>
      <c r="F23" s="607"/>
      <c r="G23" s="607"/>
      <c r="H23" s="607"/>
      <c r="I23" s="607"/>
      <c r="J23" s="607"/>
      <c r="K23" s="607"/>
      <c r="L23" s="607"/>
      <c r="M23" s="607"/>
      <c r="N23" s="607"/>
      <c r="O23" s="607"/>
      <c r="P23" s="607"/>
      <c r="Q23" s="608"/>
      <c r="R23" s="609">
        <v>6368399</v>
      </c>
      <c r="S23" s="610"/>
      <c r="T23" s="610"/>
      <c r="U23" s="610"/>
      <c r="V23" s="610"/>
      <c r="W23" s="610"/>
      <c r="X23" s="610"/>
      <c r="Y23" s="611"/>
      <c r="Z23" s="635">
        <v>3.9</v>
      </c>
      <c r="AA23" s="635"/>
      <c r="AB23" s="635"/>
      <c r="AC23" s="635"/>
      <c r="AD23" s="636">
        <v>5996839</v>
      </c>
      <c r="AE23" s="636"/>
      <c r="AF23" s="636"/>
      <c r="AG23" s="636"/>
      <c r="AH23" s="636"/>
      <c r="AI23" s="636"/>
      <c r="AJ23" s="636"/>
      <c r="AK23" s="636"/>
      <c r="AL23" s="612">
        <v>7.2</v>
      </c>
      <c r="AM23" s="613"/>
      <c r="AN23" s="613"/>
      <c r="AO23" s="637"/>
      <c r="AP23" s="606" t="s">
        <v>269</v>
      </c>
      <c r="AQ23" s="682"/>
      <c r="AR23" s="682"/>
      <c r="AS23" s="682"/>
      <c r="AT23" s="682"/>
      <c r="AU23" s="682"/>
      <c r="AV23" s="682"/>
      <c r="AW23" s="682"/>
      <c r="AX23" s="682"/>
      <c r="AY23" s="682"/>
      <c r="AZ23" s="682"/>
      <c r="BA23" s="682"/>
      <c r="BB23" s="682"/>
      <c r="BC23" s="682"/>
      <c r="BD23" s="682"/>
      <c r="BE23" s="682"/>
      <c r="BF23" s="683"/>
      <c r="BG23" s="609">
        <v>5376424</v>
      </c>
      <c r="BH23" s="610"/>
      <c r="BI23" s="610"/>
      <c r="BJ23" s="610"/>
      <c r="BK23" s="610"/>
      <c r="BL23" s="610"/>
      <c r="BM23" s="610"/>
      <c r="BN23" s="611"/>
      <c r="BO23" s="635">
        <v>7.8</v>
      </c>
      <c r="BP23" s="635"/>
      <c r="BQ23" s="635"/>
      <c r="BR23" s="635"/>
      <c r="BS23" s="636" t="s">
        <v>595</v>
      </c>
      <c r="BT23" s="636"/>
      <c r="BU23" s="636"/>
      <c r="BV23" s="636"/>
      <c r="BW23" s="636"/>
      <c r="BX23" s="636"/>
      <c r="BY23" s="636"/>
      <c r="BZ23" s="636"/>
      <c r="CA23" s="636"/>
      <c r="CB23" s="681"/>
      <c r="CD23" s="662" t="s">
        <v>218</v>
      </c>
      <c r="CE23" s="663"/>
      <c r="CF23" s="663"/>
      <c r="CG23" s="663"/>
      <c r="CH23" s="663"/>
      <c r="CI23" s="663"/>
      <c r="CJ23" s="663"/>
      <c r="CK23" s="663"/>
      <c r="CL23" s="663"/>
      <c r="CM23" s="663"/>
      <c r="CN23" s="663"/>
      <c r="CO23" s="663"/>
      <c r="CP23" s="663"/>
      <c r="CQ23" s="664"/>
      <c r="CR23" s="662" t="s">
        <v>270</v>
      </c>
      <c r="CS23" s="663"/>
      <c r="CT23" s="663"/>
      <c r="CU23" s="663"/>
      <c r="CV23" s="663"/>
      <c r="CW23" s="663"/>
      <c r="CX23" s="663"/>
      <c r="CY23" s="664"/>
      <c r="CZ23" s="662" t="s">
        <v>271</v>
      </c>
      <c r="DA23" s="663"/>
      <c r="DB23" s="663"/>
      <c r="DC23" s="664"/>
      <c r="DD23" s="662" t="s">
        <v>272</v>
      </c>
      <c r="DE23" s="663"/>
      <c r="DF23" s="663"/>
      <c r="DG23" s="663"/>
      <c r="DH23" s="663"/>
      <c r="DI23" s="663"/>
      <c r="DJ23" s="663"/>
      <c r="DK23" s="664"/>
      <c r="DL23" s="694" t="s">
        <v>273</v>
      </c>
      <c r="DM23" s="695"/>
      <c r="DN23" s="695"/>
      <c r="DO23" s="695"/>
      <c r="DP23" s="695"/>
      <c r="DQ23" s="695"/>
      <c r="DR23" s="695"/>
      <c r="DS23" s="695"/>
      <c r="DT23" s="695"/>
      <c r="DU23" s="695"/>
      <c r="DV23" s="696"/>
      <c r="DW23" s="662" t="s">
        <v>274</v>
      </c>
      <c r="DX23" s="663"/>
      <c r="DY23" s="663"/>
      <c r="DZ23" s="663"/>
      <c r="EA23" s="663"/>
      <c r="EB23" s="663"/>
      <c r="EC23" s="664"/>
    </row>
    <row r="24" spans="2:133" ht="11.25" customHeight="1" x14ac:dyDescent="0.15">
      <c r="B24" s="606" t="s">
        <v>596</v>
      </c>
      <c r="C24" s="607"/>
      <c r="D24" s="607"/>
      <c r="E24" s="607"/>
      <c r="F24" s="607"/>
      <c r="G24" s="607"/>
      <c r="H24" s="607"/>
      <c r="I24" s="607"/>
      <c r="J24" s="607"/>
      <c r="K24" s="607"/>
      <c r="L24" s="607"/>
      <c r="M24" s="607"/>
      <c r="N24" s="607"/>
      <c r="O24" s="607"/>
      <c r="P24" s="607"/>
      <c r="Q24" s="608"/>
      <c r="R24" s="609">
        <v>5996839</v>
      </c>
      <c r="S24" s="610"/>
      <c r="T24" s="610"/>
      <c r="U24" s="610"/>
      <c r="V24" s="610"/>
      <c r="W24" s="610"/>
      <c r="X24" s="610"/>
      <c r="Y24" s="611"/>
      <c r="Z24" s="635">
        <v>3.7</v>
      </c>
      <c r="AA24" s="635"/>
      <c r="AB24" s="635"/>
      <c r="AC24" s="635"/>
      <c r="AD24" s="636">
        <v>5996839</v>
      </c>
      <c r="AE24" s="636"/>
      <c r="AF24" s="636"/>
      <c r="AG24" s="636"/>
      <c r="AH24" s="636"/>
      <c r="AI24" s="636"/>
      <c r="AJ24" s="636"/>
      <c r="AK24" s="636"/>
      <c r="AL24" s="612">
        <v>7.2</v>
      </c>
      <c r="AM24" s="613"/>
      <c r="AN24" s="613"/>
      <c r="AO24" s="637"/>
      <c r="AP24" s="606" t="s">
        <v>597</v>
      </c>
      <c r="AQ24" s="682"/>
      <c r="AR24" s="682"/>
      <c r="AS24" s="682"/>
      <c r="AT24" s="682"/>
      <c r="AU24" s="682"/>
      <c r="AV24" s="682"/>
      <c r="AW24" s="682"/>
      <c r="AX24" s="682"/>
      <c r="AY24" s="682"/>
      <c r="AZ24" s="682"/>
      <c r="BA24" s="682"/>
      <c r="BB24" s="682"/>
      <c r="BC24" s="682"/>
      <c r="BD24" s="682"/>
      <c r="BE24" s="682"/>
      <c r="BF24" s="683"/>
      <c r="BG24" s="609" t="s">
        <v>126</v>
      </c>
      <c r="BH24" s="610"/>
      <c r="BI24" s="610"/>
      <c r="BJ24" s="610"/>
      <c r="BK24" s="610"/>
      <c r="BL24" s="610"/>
      <c r="BM24" s="610"/>
      <c r="BN24" s="611"/>
      <c r="BO24" s="635" t="s">
        <v>126</v>
      </c>
      <c r="BP24" s="635"/>
      <c r="BQ24" s="635"/>
      <c r="BR24" s="635"/>
      <c r="BS24" s="636" t="s">
        <v>590</v>
      </c>
      <c r="BT24" s="636"/>
      <c r="BU24" s="636"/>
      <c r="BV24" s="636"/>
      <c r="BW24" s="636"/>
      <c r="BX24" s="636"/>
      <c r="BY24" s="636"/>
      <c r="BZ24" s="636"/>
      <c r="CA24" s="636"/>
      <c r="CB24" s="681"/>
      <c r="CD24" s="659" t="s">
        <v>275</v>
      </c>
      <c r="CE24" s="660"/>
      <c r="CF24" s="660"/>
      <c r="CG24" s="660"/>
      <c r="CH24" s="660"/>
      <c r="CI24" s="660"/>
      <c r="CJ24" s="660"/>
      <c r="CK24" s="660"/>
      <c r="CL24" s="660"/>
      <c r="CM24" s="660"/>
      <c r="CN24" s="660"/>
      <c r="CO24" s="660"/>
      <c r="CP24" s="660"/>
      <c r="CQ24" s="661"/>
      <c r="CR24" s="656">
        <v>83395051</v>
      </c>
      <c r="CS24" s="657"/>
      <c r="CT24" s="657"/>
      <c r="CU24" s="657"/>
      <c r="CV24" s="657"/>
      <c r="CW24" s="657"/>
      <c r="CX24" s="657"/>
      <c r="CY24" s="685"/>
      <c r="CZ24" s="686">
        <v>54.4</v>
      </c>
      <c r="DA24" s="671"/>
      <c r="DB24" s="671"/>
      <c r="DC24" s="688"/>
      <c r="DD24" s="684">
        <v>43352606</v>
      </c>
      <c r="DE24" s="657"/>
      <c r="DF24" s="657"/>
      <c r="DG24" s="657"/>
      <c r="DH24" s="657"/>
      <c r="DI24" s="657"/>
      <c r="DJ24" s="657"/>
      <c r="DK24" s="685"/>
      <c r="DL24" s="684">
        <v>42565143</v>
      </c>
      <c r="DM24" s="657"/>
      <c r="DN24" s="657"/>
      <c r="DO24" s="657"/>
      <c r="DP24" s="657"/>
      <c r="DQ24" s="657"/>
      <c r="DR24" s="657"/>
      <c r="DS24" s="657"/>
      <c r="DT24" s="657"/>
      <c r="DU24" s="657"/>
      <c r="DV24" s="685"/>
      <c r="DW24" s="686">
        <v>49.3</v>
      </c>
      <c r="DX24" s="671"/>
      <c r="DY24" s="671"/>
      <c r="DZ24" s="671"/>
      <c r="EA24" s="671"/>
      <c r="EB24" s="671"/>
      <c r="EC24" s="687"/>
    </row>
    <row r="25" spans="2:133" ht="11.25" customHeight="1" x14ac:dyDescent="0.15">
      <c r="B25" s="606" t="s">
        <v>276</v>
      </c>
      <c r="C25" s="607"/>
      <c r="D25" s="607"/>
      <c r="E25" s="607"/>
      <c r="F25" s="607"/>
      <c r="G25" s="607"/>
      <c r="H25" s="607"/>
      <c r="I25" s="607"/>
      <c r="J25" s="607"/>
      <c r="K25" s="607"/>
      <c r="L25" s="607"/>
      <c r="M25" s="607"/>
      <c r="N25" s="607"/>
      <c r="O25" s="607"/>
      <c r="P25" s="607"/>
      <c r="Q25" s="608"/>
      <c r="R25" s="609">
        <v>357874</v>
      </c>
      <c r="S25" s="610"/>
      <c r="T25" s="610"/>
      <c r="U25" s="610"/>
      <c r="V25" s="610"/>
      <c r="W25" s="610"/>
      <c r="X25" s="610"/>
      <c r="Y25" s="611"/>
      <c r="Z25" s="635">
        <v>0.2</v>
      </c>
      <c r="AA25" s="635"/>
      <c r="AB25" s="635"/>
      <c r="AC25" s="635"/>
      <c r="AD25" s="636" t="s">
        <v>126</v>
      </c>
      <c r="AE25" s="636"/>
      <c r="AF25" s="636"/>
      <c r="AG25" s="636"/>
      <c r="AH25" s="636"/>
      <c r="AI25" s="636"/>
      <c r="AJ25" s="636"/>
      <c r="AK25" s="636"/>
      <c r="AL25" s="612" t="s">
        <v>126</v>
      </c>
      <c r="AM25" s="613"/>
      <c r="AN25" s="613"/>
      <c r="AO25" s="637"/>
      <c r="AP25" s="606" t="s">
        <v>598</v>
      </c>
      <c r="AQ25" s="682"/>
      <c r="AR25" s="682"/>
      <c r="AS25" s="682"/>
      <c r="AT25" s="682"/>
      <c r="AU25" s="682"/>
      <c r="AV25" s="682"/>
      <c r="AW25" s="682"/>
      <c r="AX25" s="682"/>
      <c r="AY25" s="682"/>
      <c r="AZ25" s="682"/>
      <c r="BA25" s="682"/>
      <c r="BB25" s="682"/>
      <c r="BC25" s="682"/>
      <c r="BD25" s="682"/>
      <c r="BE25" s="682"/>
      <c r="BF25" s="683"/>
      <c r="BG25" s="609" t="s">
        <v>126</v>
      </c>
      <c r="BH25" s="610"/>
      <c r="BI25" s="610"/>
      <c r="BJ25" s="610"/>
      <c r="BK25" s="610"/>
      <c r="BL25" s="610"/>
      <c r="BM25" s="610"/>
      <c r="BN25" s="611"/>
      <c r="BO25" s="635" t="s">
        <v>126</v>
      </c>
      <c r="BP25" s="635"/>
      <c r="BQ25" s="635"/>
      <c r="BR25" s="635"/>
      <c r="BS25" s="636" t="s">
        <v>126</v>
      </c>
      <c r="BT25" s="636"/>
      <c r="BU25" s="636"/>
      <c r="BV25" s="636"/>
      <c r="BW25" s="636"/>
      <c r="BX25" s="636"/>
      <c r="BY25" s="636"/>
      <c r="BZ25" s="636"/>
      <c r="CA25" s="636"/>
      <c r="CB25" s="681"/>
      <c r="CD25" s="606" t="s">
        <v>277</v>
      </c>
      <c r="CE25" s="607"/>
      <c r="CF25" s="607"/>
      <c r="CG25" s="607"/>
      <c r="CH25" s="607"/>
      <c r="CI25" s="607"/>
      <c r="CJ25" s="607"/>
      <c r="CK25" s="607"/>
      <c r="CL25" s="607"/>
      <c r="CM25" s="607"/>
      <c r="CN25" s="607"/>
      <c r="CO25" s="607"/>
      <c r="CP25" s="607"/>
      <c r="CQ25" s="608"/>
      <c r="CR25" s="609">
        <v>23808463</v>
      </c>
      <c r="CS25" s="619"/>
      <c r="CT25" s="619"/>
      <c r="CU25" s="619"/>
      <c r="CV25" s="619"/>
      <c r="CW25" s="619"/>
      <c r="CX25" s="619"/>
      <c r="CY25" s="620"/>
      <c r="CZ25" s="612">
        <v>15.5</v>
      </c>
      <c r="DA25" s="621"/>
      <c r="DB25" s="621"/>
      <c r="DC25" s="622"/>
      <c r="DD25" s="615">
        <v>21131076</v>
      </c>
      <c r="DE25" s="619"/>
      <c r="DF25" s="619"/>
      <c r="DG25" s="619"/>
      <c r="DH25" s="619"/>
      <c r="DI25" s="619"/>
      <c r="DJ25" s="619"/>
      <c r="DK25" s="620"/>
      <c r="DL25" s="615">
        <v>20691037</v>
      </c>
      <c r="DM25" s="619"/>
      <c r="DN25" s="619"/>
      <c r="DO25" s="619"/>
      <c r="DP25" s="619"/>
      <c r="DQ25" s="619"/>
      <c r="DR25" s="619"/>
      <c r="DS25" s="619"/>
      <c r="DT25" s="619"/>
      <c r="DU25" s="619"/>
      <c r="DV25" s="620"/>
      <c r="DW25" s="612">
        <v>24</v>
      </c>
      <c r="DX25" s="621"/>
      <c r="DY25" s="621"/>
      <c r="DZ25" s="621"/>
      <c r="EA25" s="621"/>
      <c r="EB25" s="621"/>
      <c r="EC25" s="640"/>
    </row>
    <row r="26" spans="2:133" ht="11.25" customHeight="1" x14ac:dyDescent="0.15">
      <c r="B26" s="606" t="s">
        <v>278</v>
      </c>
      <c r="C26" s="607"/>
      <c r="D26" s="607"/>
      <c r="E26" s="607"/>
      <c r="F26" s="607"/>
      <c r="G26" s="607"/>
      <c r="H26" s="607"/>
      <c r="I26" s="607"/>
      <c r="J26" s="607"/>
      <c r="K26" s="607"/>
      <c r="L26" s="607"/>
      <c r="M26" s="607"/>
      <c r="N26" s="607"/>
      <c r="O26" s="607"/>
      <c r="P26" s="607"/>
      <c r="Q26" s="608"/>
      <c r="R26" s="609">
        <v>13686</v>
      </c>
      <c r="S26" s="610"/>
      <c r="T26" s="610"/>
      <c r="U26" s="610"/>
      <c r="V26" s="610"/>
      <c r="W26" s="610"/>
      <c r="X26" s="610"/>
      <c r="Y26" s="611"/>
      <c r="Z26" s="635">
        <v>0</v>
      </c>
      <c r="AA26" s="635"/>
      <c r="AB26" s="635"/>
      <c r="AC26" s="635"/>
      <c r="AD26" s="636" t="s">
        <v>590</v>
      </c>
      <c r="AE26" s="636"/>
      <c r="AF26" s="636"/>
      <c r="AG26" s="636"/>
      <c r="AH26" s="636"/>
      <c r="AI26" s="636"/>
      <c r="AJ26" s="636"/>
      <c r="AK26" s="636"/>
      <c r="AL26" s="612" t="s">
        <v>586</v>
      </c>
      <c r="AM26" s="613"/>
      <c r="AN26" s="613"/>
      <c r="AO26" s="637"/>
      <c r="AP26" s="606" t="s">
        <v>279</v>
      </c>
      <c r="AQ26" s="682"/>
      <c r="AR26" s="682"/>
      <c r="AS26" s="682"/>
      <c r="AT26" s="682"/>
      <c r="AU26" s="682"/>
      <c r="AV26" s="682"/>
      <c r="AW26" s="682"/>
      <c r="AX26" s="682"/>
      <c r="AY26" s="682"/>
      <c r="AZ26" s="682"/>
      <c r="BA26" s="682"/>
      <c r="BB26" s="682"/>
      <c r="BC26" s="682"/>
      <c r="BD26" s="682"/>
      <c r="BE26" s="682"/>
      <c r="BF26" s="683"/>
      <c r="BG26" s="609" t="s">
        <v>586</v>
      </c>
      <c r="BH26" s="610"/>
      <c r="BI26" s="610"/>
      <c r="BJ26" s="610"/>
      <c r="BK26" s="610"/>
      <c r="BL26" s="610"/>
      <c r="BM26" s="610"/>
      <c r="BN26" s="611"/>
      <c r="BO26" s="635" t="s">
        <v>586</v>
      </c>
      <c r="BP26" s="635"/>
      <c r="BQ26" s="635"/>
      <c r="BR26" s="635"/>
      <c r="BS26" s="636" t="s">
        <v>126</v>
      </c>
      <c r="BT26" s="636"/>
      <c r="BU26" s="636"/>
      <c r="BV26" s="636"/>
      <c r="BW26" s="636"/>
      <c r="BX26" s="636"/>
      <c r="BY26" s="636"/>
      <c r="BZ26" s="636"/>
      <c r="CA26" s="636"/>
      <c r="CB26" s="681"/>
      <c r="CD26" s="606" t="s">
        <v>280</v>
      </c>
      <c r="CE26" s="607"/>
      <c r="CF26" s="607"/>
      <c r="CG26" s="607"/>
      <c r="CH26" s="607"/>
      <c r="CI26" s="607"/>
      <c r="CJ26" s="607"/>
      <c r="CK26" s="607"/>
      <c r="CL26" s="607"/>
      <c r="CM26" s="607"/>
      <c r="CN26" s="607"/>
      <c r="CO26" s="607"/>
      <c r="CP26" s="607"/>
      <c r="CQ26" s="608"/>
      <c r="CR26" s="609">
        <v>14450152</v>
      </c>
      <c r="CS26" s="610"/>
      <c r="CT26" s="610"/>
      <c r="CU26" s="610"/>
      <c r="CV26" s="610"/>
      <c r="CW26" s="610"/>
      <c r="CX26" s="610"/>
      <c r="CY26" s="611"/>
      <c r="CZ26" s="612">
        <v>9.4</v>
      </c>
      <c r="DA26" s="621"/>
      <c r="DB26" s="621"/>
      <c r="DC26" s="622"/>
      <c r="DD26" s="615">
        <v>12895473</v>
      </c>
      <c r="DE26" s="610"/>
      <c r="DF26" s="610"/>
      <c r="DG26" s="610"/>
      <c r="DH26" s="610"/>
      <c r="DI26" s="610"/>
      <c r="DJ26" s="610"/>
      <c r="DK26" s="611"/>
      <c r="DL26" s="615" t="s">
        <v>126</v>
      </c>
      <c r="DM26" s="610"/>
      <c r="DN26" s="610"/>
      <c r="DO26" s="610"/>
      <c r="DP26" s="610"/>
      <c r="DQ26" s="610"/>
      <c r="DR26" s="610"/>
      <c r="DS26" s="610"/>
      <c r="DT26" s="610"/>
      <c r="DU26" s="610"/>
      <c r="DV26" s="611"/>
      <c r="DW26" s="612" t="s">
        <v>126</v>
      </c>
      <c r="DX26" s="621"/>
      <c r="DY26" s="621"/>
      <c r="DZ26" s="621"/>
      <c r="EA26" s="621"/>
      <c r="EB26" s="621"/>
      <c r="EC26" s="640"/>
    </row>
    <row r="27" spans="2:133" ht="11.25" customHeight="1" x14ac:dyDescent="0.15">
      <c r="B27" s="606" t="s">
        <v>281</v>
      </c>
      <c r="C27" s="607"/>
      <c r="D27" s="607"/>
      <c r="E27" s="607"/>
      <c r="F27" s="607"/>
      <c r="G27" s="607"/>
      <c r="H27" s="607"/>
      <c r="I27" s="607"/>
      <c r="J27" s="607"/>
      <c r="K27" s="607"/>
      <c r="L27" s="607"/>
      <c r="M27" s="607"/>
      <c r="N27" s="607"/>
      <c r="O27" s="607"/>
      <c r="P27" s="607"/>
      <c r="Q27" s="608"/>
      <c r="R27" s="609">
        <v>88771868</v>
      </c>
      <c r="S27" s="610"/>
      <c r="T27" s="610"/>
      <c r="U27" s="610"/>
      <c r="V27" s="610"/>
      <c r="W27" s="610"/>
      <c r="X27" s="610"/>
      <c r="Y27" s="611"/>
      <c r="Z27" s="635">
        <v>55</v>
      </c>
      <c r="AA27" s="635"/>
      <c r="AB27" s="635"/>
      <c r="AC27" s="635"/>
      <c r="AD27" s="636">
        <v>82985603</v>
      </c>
      <c r="AE27" s="636"/>
      <c r="AF27" s="636"/>
      <c r="AG27" s="636"/>
      <c r="AH27" s="636"/>
      <c r="AI27" s="636"/>
      <c r="AJ27" s="636"/>
      <c r="AK27" s="636"/>
      <c r="AL27" s="612">
        <v>99.300003051757813</v>
      </c>
      <c r="AM27" s="613"/>
      <c r="AN27" s="613"/>
      <c r="AO27" s="637"/>
      <c r="AP27" s="606" t="s">
        <v>282</v>
      </c>
      <c r="AQ27" s="607"/>
      <c r="AR27" s="607"/>
      <c r="AS27" s="607"/>
      <c r="AT27" s="607"/>
      <c r="AU27" s="607"/>
      <c r="AV27" s="607"/>
      <c r="AW27" s="607"/>
      <c r="AX27" s="607"/>
      <c r="AY27" s="607"/>
      <c r="AZ27" s="607"/>
      <c r="BA27" s="607"/>
      <c r="BB27" s="607"/>
      <c r="BC27" s="607"/>
      <c r="BD27" s="607"/>
      <c r="BE27" s="607"/>
      <c r="BF27" s="608"/>
      <c r="BG27" s="609">
        <v>69057914</v>
      </c>
      <c r="BH27" s="610"/>
      <c r="BI27" s="610"/>
      <c r="BJ27" s="610"/>
      <c r="BK27" s="610"/>
      <c r="BL27" s="610"/>
      <c r="BM27" s="610"/>
      <c r="BN27" s="611"/>
      <c r="BO27" s="635">
        <v>100</v>
      </c>
      <c r="BP27" s="635"/>
      <c r="BQ27" s="635"/>
      <c r="BR27" s="635"/>
      <c r="BS27" s="636">
        <v>541656</v>
      </c>
      <c r="BT27" s="636"/>
      <c r="BU27" s="636"/>
      <c r="BV27" s="636"/>
      <c r="BW27" s="636"/>
      <c r="BX27" s="636"/>
      <c r="BY27" s="636"/>
      <c r="BZ27" s="636"/>
      <c r="CA27" s="636"/>
      <c r="CB27" s="681"/>
      <c r="CD27" s="606" t="s">
        <v>283</v>
      </c>
      <c r="CE27" s="607"/>
      <c r="CF27" s="607"/>
      <c r="CG27" s="607"/>
      <c r="CH27" s="607"/>
      <c r="CI27" s="607"/>
      <c r="CJ27" s="607"/>
      <c r="CK27" s="607"/>
      <c r="CL27" s="607"/>
      <c r="CM27" s="607"/>
      <c r="CN27" s="607"/>
      <c r="CO27" s="607"/>
      <c r="CP27" s="607"/>
      <c r="CQ27" s="608"/>
      <c r="CR27" s="609">
        <v>50150683</v>
      </c>
      <c r="CS27" s="619"/>
      <c r="CT27" s="619"/>
      <c r="CU27" s="619"/>
      <c r="CV27" s="619"/>
      <c r="CW27" s="619"/>
      <c r="CX27" s="619"/>
      <c r="CY27" s="620"/>
      <c r="CZ27" s="612">
        <v>32.700000000000003</v>
      </c>
      <c r="DA27" s="621"/>
      <c r="DB27" s="621"/>
      <c r="DC27" s="622"/>
      <c r="DD27" s="615">
        <v>12834215</v>
      </c>
      <c r="DE27" s="619"/>
      <c r="DF27" s="619"/>
      <c r="DG27" s="619"/>
      <c r="DH27" s="619"/>
      <c r="DI27" s="619"/>
      <c r="DJ27" s="619"/>
      <c r="DK27" s="620"/>
      <c r="DL27" s="615">
        <v>12523574</v>
      </c>
      <c r="DM27" s="619"/>
      <c r="DN27" s="619"/>
      <c r="DO27" s="619"/>
      <c r="DP27" s="619"/>
      <c r="DQ27" s="619"/>
      <c r="DR27" s="619"/>
      <c r="DS27" s="619"/>
      <c r="DT27" s="619"/>
      <c r="DU27" s="619"/>
      <c r="DV27" s="620"/>
      <c r="DW27" s="612">
        <v>14.5</v>
      </c>
      <c r="DX27" s="621"/>
      <c r="DY27" s="621"/>
      <c r="DZ27" s="621"/>
      <c r="EA27" s="621"/>
      <c r="EB27" s="621"/>
      <c r="EC27" s="640"/>
    </row>
    <row r="28" spans="2:133" ht="11.25" customHeight="1" x14ac:dyDescent="0.15">
      <c r="B28" s="606" t="s">
        <v>599</v>
      </c>
      <c r="C28" s="607"/>
      <c r="D28" s="607"/>
      <c r="E28" s="607"/>
      <c r="F28" s="607"/>
      <c r="G28" s="607"/>
      <c r="H28" s="607"/>
      <c r="I28" s="607"/>
      <c r="J28" s="607"/>
      <c r="K28" s="607"/>
      <c r="L28" s="607"/>
      <c r="M28" s="607"/>
      <c r="N28" s="607"/>
      <c r="O28" s="607"/>
      <c r="P28" s="607"/>
      <c r="Q28" s="608"/>
      <c r="R28" s="609">
        <v>51042</v>
      </c>
      <c r="S28" s="610"/>
      <c r="T28" s="610"/>
      <c r="U28" s="610"/>
      <c r="V28" s="610"/>
      <c r="W28" s="610"/>
      <c r="X28" s="610"/>
      <c r="Y28" s="611"/>
      <c r="Z28" s="635">
        <v>0</v>
      </c>
      <c r="AA28" s="635"/>
      <c r="AB28" s="635"/>
      <c r="AC28" s="635"/>
      <c r="AD28" s="636">
        <v>51042</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284</v>
      </c>
      <c r="CE28" s="607"/>
      <c r="CF28" s="607"/>
      <c r="CG28" s="607"/>
      <c r="CH28" s="607"/>
      <c r="CI28" s="607"/>
      <c r="CJ28" s="607"/>
      <c r="CK28" s="607"/>
      <c r="CL28" s="607"/>
      <c r="CM28" s="607"/>
      <c r="CN28" s="607"/>
      <c r="CO28" s="607"/>
      <c r="CP28" s="607"/>
      <c r="CQ28" s="608"/>
      <c r="CR28" s="609">
        <v>9435905</v>
      </c>
      <c r="CS28" s="610"/>
      <c r="CT28" s="610"/>
      <c r="CU28" s="610"/>
      <c r="CV28" s="610"/>
      <c r="CW28" s="610"/>
      <c r="CX28" s="610"/>
      <c r="CY28" s="611"/>
      <c r="CZ28" s="612">
        <v>6.2</v>
      </c>
      <c r="DA28" s="621"/>
      <c r="DB28" s="621"/>
      <c r="DC28" s="622"/>
      <c r="DD28" s="615">
        <v>9387315</v>
      </c>
      <c r="DE28" s="610"/>
      <c r="DF28" s="610"/>
      <c r="DG28" s="610"/>
      <c r="DH28" s="610"/>
      <c r="DI28" s="610"/>
      <c r="DJ28" s="610"/>
      <c r="DK28" s="611"/>
      <c r="DL28" s="615">
        <v>9350532</v>
      </c>
      <c r="DM28" s="610"/>
      <c r="DN28" s="610"/>
      <c r="DO28" s="610"/>
      <c r="DP28" s="610"/>
      <c r="DQ28" s="610"/>
      <c r="DR28" s="610"/>
      <c r="DS28" s="610"/>
      <c r="DT28" s="610"/>
      <c r="DU28" s="610"/>
      <c r="DV28" s="611"/>
      <c r="DW28" s="612">
        <v>10.8</v>
      </c>
      <c r="DX28" s="621"/>
      <c r="DY28" s="621"/>
      <c r="DZ28" s="621"/>
      <c r="EA28" s="621"/>
      <c r="EB28" s="621"/>
      <c r="EC28" s="640"/>
    </row>
    <row r="29" spans="2:133" ht="11.25" customHeight="1" x14ac:dyDescent="0.15">
      <c r="B29" s="606" t="s">
        <v>285</v>
      </c>
      <c r="C29" s="607"/>
      <c r="D29" s="607"/>
      <c r="E29" s="607"/>
      <c r="F29" s="607"/>
      <c r="G29" s="607"/>
      <c r="H29" s="607"/>
      <c r="I29" s="607"/>
      <c r="J29" s="607"/>
      <c r="K29" s="607"/>
      <c r="L29" s="607"/>
      <c r="M29" s="607"/>
      <c r="N29" s="607"/>
      <c r="O29" s="607"/>
      <c r="P29" s="607"/>
      <c r="Q29" s="608"/>
      <c r="R29" s="609">
        <v>1055860</v>
      </c>
      <c r="S29" s="610"/>
      <c r="T29" s="610"/>
      <c r="U29" s="610"/>
      <c r="V29" s="610"/>
      <c r="W29" s="610"/>
      <c r="X29" s="610"/>
      <c r="Y29" s="611"/>
      <c r="Z29" s="635">
        <v>0.7</v>
      </c>
      <c r="AA29" s="635"/>
      <c r="AB29" s="635"/>
      <c r="AC29" s="635"/>
      <c r="AD29" s="636" t="s">
        <v>126</v>
      </c>
      <c r="AE29" s="636"/>
      <c r="AF29" s="636"/>
      <c r="AG29" s="636"/>
      <c r="AH29" s="636"/>
      <c r="AI29" s="636"/>
      <c r="AJ29" s="636"/>
      <c r="AK29" s="636"/>
      <c r="AL29" s="612" t="s">
        <v>126</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286</v>
      </c>
      <c r="CE29" s="630"/>
      <c r="CF29" s="606" t="s">
        <v>68</v>
      </c>
      <c r="CG29" s="607"/>
      <c r="CH29" s="607"/>
      <c r="CI29" s="607"/>
      <c r="CJ29" s="607"/>
      <c r="CK29" s="607"/>
      <c r="CL29" s="607"/>
      <c r="CM29" s="607"/>
      <c r="CN29" s="607"/>
      <c r="CO29" s="607"/>
      <c r="CP29" s="607"/>
      <c r="CQ29" s="608"/>
      <c r="CR29" s="609">
        <v>9435905</v>
      </c>
      <c r="CS29" s="619"/>
      <c r="CT29" s="619"/>
      <c r="CU29" s="619"/>
      <c r="CV29" s="619"/>
      <c r="CW29" s="619"/>
      <c r="CX29" s="619"/>
      <c r="CY29" s="620"/>
      <c r="CZ29" s="612">
        <v>6.2</v>
      </c>
      <c r="DA29" s="621"/>
      <c r="DB29" s="621"/>
      <c r="DC29" s="622"/>
      <c r="DD29" s="615">
        <v>9387315</v>
      </c>
      <c r="DE29" s="619"/>
      <c r="DF29" s="619"/>
      <c r="DG29" s="619"/>
      <c r="DH29" s="619"/>
      <c r="DI29" s="619"/>
      <c r="DJ29" s="619"/>
      <c r="DK29" s="620"/>
      <c r="DL29" s="615">
        <v>9350532</v>
      </c>
      <c r="DM29" s="619"/>
      <c r="DN29" s="619"/>
      <c r="DO29" s="619"/>
      <c r="DP29" s="619"/>
      <c r="DQ29" s="619"/>
      <c r="DR29" s="619"/>
      <c r="DS29" s="619"/>
      <c r="DT29" s="619"/>
      <c r="DU29" s="619"/>
      <c r="DV29" s="620"/>
      <c r="DW29" s="612">
        <v>10.8</v>
      </c>
      <c r="DX29" s="621"/>
      <c r="DY29" s="621"/>
      <c r="DZ29" s="621"/>
      <c r="EA29" s="621"/>
      <c r="EB29" s="621"/>
      <c r="EC29" s="640"/>
    </row>
    <row r="30" spans="2:133" ht="11.25" customHeight="1" x14ac:dyDescent="0.15">
      <c r="B30" s="606" t="s">
        <v>287</v>
      </c>
      <c r="C30" s="607"/>
      <c r="D30" s="607"/>
      <c r="E30" s="607"/>
      <c r="F30" s="607"/>
      <c r="G30" s="607"/>
      <c r="H30" s="607"/>
      <c r="I30" s="607"/>
      <c r="J30" s="607"/>
      <c r="K30" s="607"/>
      <c r="L30" s="607"/>
      <c r="M30" s="607"/>
      <c r="N30" s="607"/>
      <c r="O30" s="607"/>
      <c r="P30" s="607"/>
      <c r="Q30" s="608"/>
      <c r="R30" s="609">
        <v>1488061</v>
      </c>
      <c r="S30" s="610"/>
      <c r="T30" s="610"/>
      <c r="U30" s="610"/>
      <c r="V30" s="610"/>
      <c r="W30" s="610"/>
      <c r="X30" s="610"/>
      <c r="Y30" s="611"/>
      <c r="Z30" s="635">
        <v>0.9</v>
      </c>
      <c r="AA30" s="635"/>
      <c r="AB30" s="635"/>
      <c r="AC30" s="635"/>
      <c r="AD30" s="636">
        <v>236954</v>
      </c>
      <c r="AE30" s="636"/>
      <c r="AF30" s="636"/>
      <c r="AG30" s="636"/>
      <c r="AH30" s="636"/>
      <c r="AI30" s="636"/>
      <c r="AJ30" s="636"/>
      <c r="AK30" s="636"/>
      <c r="AL30" s="612">
        <v>0.3</v>
      </c>
      <c r="AM30" s="613"/>
      <c r="AN30" s="613"/>
      <c r="AO30" s="637"/>
      <c r="AP30" s="662" t="s">
        <v>218</v>
      </c>
      <c r="AQ30" s="663"/>
      <c r="AR30" s="663"/>
      <c r="AS30" s="663"/>
      <c r="AT30" s="663"/>
      <c r="AU30" s="663"/>
      <c r="AV30" s="663"/>
      <c r="AW30" s="663"/>
      <c r="AX30" s="663"/>
      <c r="AY30" s="663"/>
      <c r="AZ30" s="663"/>
      <c r="BA30" s="663"/>
      <c r="BB30" s="663"/>
      <c r="BC30" s="663"/>
      <c r="BD30" s="663"/>
      <c r="BE30" s="663"/>
      <c r="BF30" s="664"/>
      <c r="BG30" s="662" t="s">
        <v>288</v>
      </c>
      <c r="BH30" s="679"/>
      <c r="BI30" s="679"/>
      <c r="BJ30" s="679"/>
      <c r="BK30" s="679"/>
      <c r="BL30" s="679"/>
      <c r="BM30" s="679"/>
      <c r="BN30" s="679"/>
      <c r="BO30" s="679"/>
      <c r="BP30" s="679"/>
      <c r="BQ30" s="680"/>
      <c r="BR30" s="662" t="s">
        <v>289</v>
      </c>
      <c r="BS30" s="679"/>
      <c r="BT30" s="679"/>
      <c r="BU30" s="679"/>
      <c r="BV30" s="679"/>
      <c r="BW30" s="679"/>
      <c r="BX30" s="679"/>
      <c r="BY30" s="679"/>
      <c r="BZ30" s="679"/>
      <c r="CA30" s="679"/>
      <c r="CB30" s="680"/>
      <c r="CD30" s="631"/>
      <c r="CE30" s="632"/>
      <c r="CF30" s="606" t="s">
        <v>290</v>
      </c>
      <c r="CG30" s="607"/>
      <c r="CH30" s="607"/>
      <c r="CI30" s="607"/>
      <c r="CJ30" s="607"/>
      <c r="CK30" s="607"/>
      <c r="CL30" s="607"/>
      <c r="CM30" s="607"/>
      <c r="CN30" s="607"/>
      <c r="CO30" s="607"/>
      <c r="CP30" s="607"/>
      <c r="CQ30" s="608"/>
      <c r="CR30" s="609">
        <v>9101917</v>
      </c>
      <c r="CS30" s="610"/>
      <c r="CT30" s="610"/>
      <c r="CU30" s="610"/>
      <c r="CV30" s="610"/>
      <c r="CW30" s="610"/>
      <c r="CX30" s="610"/>
      <c r="CY30" s="611"/>
      <c r="CZ30" s="612">
        <v>5.9</v>
      </c>
      <c r="DA30" s="621"/>
      <c r="DB30" s="621"/>
      <c r="DC30" s="622"/>
      <c r="DD30" s="615">
        <v>9053327</v>
      </c>
      <c r="DE30" s="610"/>
      <c r="DF30" s="610"/>
      <c r="DG30" s="610"/>
      <c r="DH30" s="610"/>
      <c r="DI30" s="610"/>
      <c r="DJ30" s="610"/>
      <c r="DK30" s="611"/>
      <c r="DL30" s="615">
        <v>9017568</v>
      </c>
      <c r="DM30" s="610"/>
      <c r="DN30" s="610"/>
      <c r="DO30" s="610"/>
      <c r="DP30" s="610"/>
      <c r="DQ30" s="610"/>
      <c r="DR30" s="610"/>
      <c r="DS30" s="610"/>
      <c r="DT30" s="610"/>
      <c r="DU30" s="610"/>
      <c r="DV30" s="611"/>
      <c r="DW30" s="612">
        <v>10.5</v>
      </c>
      <c r="DX30" s="621"/>
      <c r="DY30" s="621"/>
      <c r="DZ30" s="621"/>
      <c r="EA30" s="621"/>
      <c r="EB30" s="621"/>
      <c r="EC30" s="640"/>
    </row>
    <row r="31" spans="2:133" ht="11.25" customHeight="1" x14ac:dyDescent="0.15">
      <c r="B31" s="606" t="s">
        <v>291</v>
      </c>
      <c r="C31" s="607"/>
      <c r="D31" s="607"/>
      <c r="E31" s="607"/>
      <c r="F31" s="607"/>
      <c r="G31" s="607"/>
      <c r="H31" s="607"/>
      <c r="I31" s="607"/>
      <c r="J31" s="607"/>
      <c r="K31" s="607"/>
      <c r="L31" s="607"/>
      <c r="M31" s="607"/>
      <c r="N31" s="607"/>
      <c r="O31" s="607"/>
      <c r="P31" s="607"/>
      <c r="Q31" s="608"/>
      <c r="R31" s="609">
        <v>1054968</v>
      </c>
      <c r="S31" s="610"/>
      <c r="T31" s="610"/>
      <c r="U31" s="610"/>
      <c r="V31" s="610"/>
      <c r="W31" s="610"/>
      <c r="X31" s="610"/>
      <c r="Y31" s="611"/>
      <c r="Z31" s="635">
        <v>0.7</v>
      </c>
      <c r="AA31" s="635"/>
      <c r="AB31" s="635"/>
      <c r="AC31" s="635"/>
      <c r="AD31" s="636">
        <v>2337</v>
      </c>
      <c r="AE31" s="636"/>
      <c r="AF31" s="636"/>
      <c r="AG31" s="636"/>
      <c r="AH31" s="636"/>
      <c r="AI31" s="636"/>
      <c r="AJ31" s="636"/>
      <c r="AK31" s="636"/>
      <c r="AL31" s="612">
        <v>0</v>
      </c>
      <c r="AM31" s="613"/>
      <c r="AN31" s="613"/>
      <c r="AO31" s="637"/>
      <c r="AP31" s="673" t="s">
        <v>292</v>
      </c>
      <c r="AQ31" s="674"/>
      <c r="AR31" s="674"/>
      <c r="AS31" s="674"/>
      <c r="AT31" s="675" t="s">
        <v>293</v>
      </c>
      <c r="AU31" s="347"/>
      <c r="AV31" s="347"/>
      <c r="AW31" s="347"/>
      <c r="AX31" s="659" t="s">
        <v>187</v>
      </c>
      <c r="AY31" s="660"/>
      <c r="AZ31" s="660"/>
      <c r="BA31" s="660"/>
      <c r="BB31" s="660"/>
      <c r="BC31" s="660"/>
      <c r="BD31" s="660"/>
      <c r="BE31" s="660"/>
      <c r="BF31" s="661"/>
      <c r="BG31" s="669">
        <v>99.1</v>
      </c>
      <c r="BH31" s="670"/>
      <c r="BI31" s="670"/>
      <c r="BJ31" s="670"/>
      <c r="BK31" s="670"/>
      <c r="BL31" s="670"/>
      <c r="BM31" s="671">
        <v>97.4</v>
      </c>
      <c r="BN31" s="670"/>
      <c r="BO31" s="670"/>
      <c r="BP31" s="670"/>
      <c r="BQ31" s="672"/>
      <c r="BR31" s="669">
        <v>98.7</v>
      </c>
      <c r="BS31" s="670"/>
      <c r="BT31" s="670"/>
      <c r="BU31" s="670"/>
      <c r="BV31" s="670"/>
      <c r="BW31" s="670"/>
      <c r="BX31" s="671">
        <v>96.9</v>
      </c>
      <c r="BY31" s="670"/>
      <c r="BZ31" s="670"/>
      <c r="CA31" s="670"/>
      <c r="CB31" s="672"/>
      <c r="CD31" s="631"/>
      <c r="CE31" s="632"/>
      <c r="CF31" s="606" t="s">
        <v>294</v>
      </c>
      <c r="CG31" s="607"/>
      <c r="CH31" s="607"/>
      <c r="CI31" s="607"/>
      <c r="CJ31" s="607"/>
      <c r="CK31" s="607"/>
      <c r="CL31" s="607"/>
      <c r="CM31" s="607"/>
      <c r="CN31" s="607"/>
      <c r="CO31" s="607"/>
      <c r="CP31" s="607"/>
      <c r="CQ31" s="608"/>
      <c r="CR31" s="609">
        <v>333988</v>
      </c>
      <c r="CS31" s="619"/>
      <c r="CT31" s="619"/>
      <c r="CU31" s="619"/>
      <c r="CV31" s="619"/>
      <c r="CW31" s="619"/>
      <c r="CX31" s="619"/>
      <c r="CY31" s="620"/>
      <c r="CZ31" s="612">
        <v>0.2</v>
      </c>
      <c r="DA31" s="621"/>
      <c r="DB31" s="621"/>
      <c r="DC31" s="622"/>
      <c r="DD31" s="615">
        <v>333988</v>
      </c>
      <c r="DE31" s="619"/>
      <c r="DF31" s="619"/>
      <c r="DG31" s="619"/>
      <c r="DH31" s="619"/>
      <c r="DI31" s="619"/>
      <c r="DJ31" s="619"/>
      <c r="DK31" s="620"/>
      <c r="DL31" s="615">
        <v>332964</v>
      </c>
      <c r="DM31" s="619"/>
      <c r="DN31" s="619"/>
      <c r="DO31" s="619"/>
      <c r="DP31" s="619"/>
      <c r="DQ31" s="619"/>
      <c r="DR31" s="619"/>
      <c r="DS31" s="619"/>
      <c r="DT31" s="619"/>
      <c r="DU31" s="619"/>
      <c r="DV31" s="620"/>
      <c r="DW31" s="612">
        <v>0.4</v>
      </c>
      <c r="DX31" s="621"/>
      <c r="DY31" s="621"/>
      <c r="DZ31" s="621"/>
      <c r="EA31" s="621"/>
      <c r="EB31" s="621"/>
      <c r="EC31" s="640"/>
    </row>
    <row r="32" spans="2:133" ht="11.25" customHeight="1" x14ac:dyDescent="0.15">
      <c r="B32" s="606" t="s">
        <v>295</v>
      </c>
      <c r="C32" s="607"/>
      <c r="D32" s="607"/>
      <c r="E32" s="607"/>
      <c r="F32" s="607"/>
      <c r="G32" s="607"/>
      <c r="H32" s="607"/>
      <c r="I32" s="607"/>
      <c r="J32" s="607"/>
      <c r="K32" s="607"/>
      <c r="L32" s="607"/>
      <c r="M32" s="607"/>
      <c r="N32" s="607"/>
      <c r="O32" s="607"/>
      <c r="P32" s="607"/>
      <c r="Q32" s="608"/>
      <c r="R32" s="609">
        <v>41859506</v>
      </c>
      <c r="S32" s="610"/>
      <c r="T32" s="610"/>
      <c r="U32" s="610"/>
      <c r="V32" s="610"/>
      <c r="W32" s="610"/>
      <c r="X32" s="610"/>
      <c r="Y32" s="611"/>
      <c r="Z32" s="635">
        <v>25.9</v>
      </c>
      <c r="AA32" s="635"/>
      <c r="AB32" s="635"/>
      <c r="AC32" s="635"/>
      <c r="AD32" s="636" t="s">
        <v>126</v>
      </c>
      <c r="AE32" s="636"/>
      <c r="AF32" s="636"/>
      <c r="AG32" s="636"/>
      <c r="AH32" s="636"/>
      <c r="AI32" s="636"/>
      <c r="AJ32" s="636"/>
      <c r="AK32" s="636"/>
      <c r="AL32" s="612" t="s">
        <v>586</v>
      </c>
      <c r="AM32" s="613"/>
      <c r="AN32" s="613"/>
      <c r="AO32" s="637"/>
      <c r="AP32" s="646"/>
      <c r="AQ32" s="647"/>
      <c r="AR32" s="647"/>
      <c r="AS32" s="647"/>
      <c r="AT32" s="676"/>
      <c r="AU32" s="205" t="s">
        <v>600</v>
      </c>
      <c r="AX32" s="606" t="s">
        <v>296</v>
      </c>
      <c r="AY32" s="607"/>
      <c r="AZ32" s="607"/>
      <c r="BA32" s="607"/>
      <c r="BB32" s="607"/>
      <c r="BC32" s="607"/>
      <c r="BD32" s="607"/>
      <c r="BE32" s="607"/>
      <c r="BF32" s="608"/>
      <c r="BG32" s="678">
        <v>98.8</v>
      </c>
      <c r="BH32" s="619"/>
      <c r="BI32" s="619"/>
      <c r="BJ32" s="619"/>
      <c r="BK32" s="619"/>
      <c r="BL32" s="619"/>
      <c r="BM32" s="613">
        <v>96.7</v>
      </c>
      <c r="BN32" s="619"/>
      <c r="BO32" s="619"/>
      <c r="BP32" s="619"/>
      <c r="BQ32" s="644"/>
      <c r="BR32" s="678">
        <v>98.6</v>
      </c>
      <c r="BS32" s="619"/>
      <c r="BT32" s="619"/>
      <c r="BU32" s="619"/>
      <c r="BV32" s="619"/>
      <c r="BW32" s="619"/>
      <c r="BX32" s="613">
        <v>96.3</v>
      </c>
      <c r="BY32" s="619"/>
      <c r="BZ32" s="619"/>
      <c r="CA32" s="619"/>
      <c r="CB32" s="644"/>
      <c r="CD32" s="633"/>
      <c r="CE32" s="634"/>
      <c r="CF32" s="606" t="s">
        <v>601</v>
      </c>
      <c r="CG32" s="607"/>
      <c r="CH32" s="607"/>
      <c r="CI32" s="607"/>
      <c r="CJ32" s="607"/>
      <c r="CK32" s="607"/>
      <c r="CL32" s="607"/>
      <c r="CM32" s="607"/>
      <c r="CN32" s="607"/>
      <c r="CO32" s="607"/>
      <c r="CP32" s="607"/>
      <c r="CQ32" s="608"/>
      <c r="CR32" s="609" t="s">
        <v>590</v>
      </c>
      <c r="CS32" s="610"/>
      <c r="CT32" s="610"/>
      <c r="CU32" s="610"/>
      <c r="CV32" s="610"/>
      <c r="CW32" s="610"/>
      <c r="CX32" s="610"/>
      <c r="CY32" s="611"/>
      <c r="CZ32" s="612" t="s">
        <v>126</v>
      </c>
      <c r="DA32" s="621"/>
      <c r="DB32" s="621"/>
      <c r="DC32" s="622"/>
      <c r="DD32" s="615" t="s">
        <v>126</v>
      </c>
      <c r="DE32" s="610"/>
      <c r="DF32" s="610"/>
      <c r="DG32" s="610"/>
      <c r="DH32" s="610"/>
      <c r="DI32" s="610"/>
      <c r="DJ32" s="610"/>
      <c r="DK32" s="611"/>
      <c r="DL32" s="615" t="s">
        <v>586</v>
      </c>
      <c r="DM32" s="610"/>
      <c r="DN32" s="610"/>
      <c r="DO32" s="610"/>
      <c r="DP32" s="610"/>
      <c r="DQ32" s="610"/>
      <c r="DR32" s="610"/>
      <c r="DS32" s="610"/>
      <c r="DT32" s="610"/>
      <c r="DU32" s="610"/>
      <c r="DV32" s="611"/>
      <c r="DW32" s="612" t="s">
        <v>586</v>
      </c>
      <c r="DX32" s="621"/>
      <c r="DY32" s="621"/>
      <c r="DZ32" s="621"/>
      <c r="EA32" s="621"/>
      <c r="EB32" s="621"/>
      <c r="EC32" s="640"/>
    </row>
    <row r="33" spans="2:133" ht="11.25" customHeight="1" x14ac:dyDescent="0.15">
      <c r="B33" s="666" t="s">
        <v>297</v>
      </c>
      <c r="C33" s="667"/>
      <c r="D33" s="667"/>
      <c r="E33" s="667"/>
      <c r="F33" s="667"/>
      <c r="G33" s="667"/>
      <c r="H33" s="667"/>
      <c r="I33" s="667"/>
      <c r="J33" s="667"/>
      <c r="K33" s="667"/>
      <c r="L33" s="667"/>
      <c r="M33" s="667"/>
      <c r="N33" s="667"/>
      <c r="O33" s="667"/>
      <c r="P33" s="667"/>
      <c r="Q33" s="668"/>
      <c r="R33" s="609">
        <v>151895</v>
      </c>
      <c r="S33" s="610"/>
      <c r="T33" s="610"/>
      <c r="U33" s="610"/>
      <c r="V33" s="610"/>
      <c r="W33" s="610"/>
      <c r="X33" s="610"/>
      <c r="Y33" s="611"/>
      <c r="Z33" s="635">
        <v>0.1</v>
      </c>
      <c r="AA33" s="635"/>
      <c r="AB33" s="635"/>
      <c r="AC33" s="635"/>
      <c r="AD33" s="636">
        <v>151895</v>
      </c>
      <c r="AE33" s="636"/>
      <c r="AF33" s="636"/>
      <c r="AG33" s="636"/>
      <c r="AH33" s="636"/>
      <c r="AI33" s="636"/>
      <c r="AJ33" s="636"/>
      <c r="AK33" s="636"/>
      <c r="AL33" s="612">
        <v>0.2</v>
      </c>
      <c r="AM33" s="613"/>
      <c r="AN33" s="613"/>
      <c r="AO33" s="637"/>
      <c r="AP33" s="648"/>
      <c r="AQ33" s="649"/>
      <c r="AR33" s="649"/>
      <c r="AS33" s="649"/>
      <c r="AT33" s="677"/>
      <c r="AU33" s="343"/>
      <c r="AV33" s="343"/>
      <c r="AW33" s="343"/>
      <c r="AX33" s="586" t="s">
        <v>298</v>
      </c>
      <c r="AY33" s="587"/>
      <c r="AZ33" s="587"/>
      <c r="BA33" s="587"/>
      <c r="BB33" s="587"/>
      <c r="BC33" s="587"/>
      <c r="BD33" s="587"/>
      <c r="BE33" s="587"/>
      <c r="BF33" s="588"/>
      <c r="BG33" s="665">
        <v>99.3</v>
      </c>
      <c r="BH33" s="590"/>
      <c r="BI33" s="590"/>
      <c r="BJ33" s="590"/>
      <c r="BK33" s="590"/>
      <c r="BL33" s="590"/>
      <c r="BM33" s="627">
        <v>97.9</v>
      </c>
      <c r="BN33" s="590"/>
      <c r="BO33" s="590"/>
      <c r="BP33" s="590"/>
      <c r="BQ33" s="638"/>
      <c r="BR33" s="665">
        <v>98.7</v>
      </c>
      <c r="BS33" s="590"/>
      <c r="BT33" s="590"/>
      <c r="BU33" s="590"/>
      <c r="BV33" s="590"/>
      <c r="BW33" s="590"/>
      <c r="BX33" s="627">
        <v>97.4</v>
      </c>
      <c r="BY33" s="590"/>
      <c r="BZ33" s="590"/>
      <c r="CA33" s="590"/>
      <c r="CB33" s="638"/>
      <c r="CD33" s="606" t="s">
        <v>299</v>
      </c>
      <c r="CE33" s="607"/>
      <c r="CF33" s="607"/>
      <c r="CG33" s="607"/>
      <c r="CH33" s="607"/>
      <c r="CI33" s="607"/>
      <c r="CJ33" s="607"/>
      <c r="CK33" s="607"/>
      <c r="CL33" s="607"/>
      <c r="CM33" s="607"/>
      <c r="CN33" s="607"/>
      <c r="CO33" s="607"/>
      <c r="CP33" s="607"/>
      <c r="CQ33" s="608"/>
      <c r="CR33" s="609">
        <v>51223121</v>
      </c>
      <c r="CS33" s="619"/>
      <c r="CT33" s="619"/>
      <c r="CU33" s="619"/>
      <c r="CV33" s="619"/>
      <c r="CW33" s="619"/>
      <c r="CX33" s="619"/>
      <c r="CY33" s="620"/>
      <c r="CZ33" s="612">
        <v>33.4</v>
      </c>
      <c r="DA33" s="621"/>
      <c r="DB33" s="621"/>
      <c r="DC33" s="622"/>
      <c r="DD33" s="615">
        <v>38840078</v>
      </c>
      <c r="DE33" s="619"/>
      <c r="DF33" s="619"/>
      <c r="DG33" s="619"/>
      <c r="DH33" s="619"/>
      <c r="DI33" s="619"/>
      <c r="DJ33" s="619"/>
      <c r="DK33" s="620"/>
      <c r="DL33" s="615">
        <v>32637120</v>
      </c>
      <c r="DM33" s="619"/>
      <c r="DN33" s="619"/>
      <c r="DO33" s="619"/>
      <c r="DP33" s="619"/>
      <c r="DQ33" s="619"/>
      <c r="DR33" s="619"/>
      <c r="DS33" s="619"/>
      <c r="DT33" s="619"/>
      <c r="DU33" s="619"/>
      <c r="DV33" s="620"/>
      <c r="DW33" s="612">
        <v>37.799999999999997</v>
      </c>
      <c r="DX33" s="621"/>
      <c r="DY33" s="621"/>
      <c r="DZ33" s="621"/>
      <c r="EA33" s="621"/>
      <c r="EB33" s="621"/>
      <c r="EC33" s="640"/>
    </row>
    <row r="34" spans="2:133" ht="11.25" customHeight="1" x14ac:dyDescent="0.15">
      <c r="B34" s="606" t="s">
        <v>300</v>
      </c>
      <c r="C34" s="607"/>
      <c r="D34" s="607"/>
      <c r="E34" s="607"/>
      <c r="F34" s="607"/>
      <c r="G34" s="607"/>
      <c r="H34" s="607"/>
      <c r="I34" s="607"/>
      <c r="J34" s="607"/>
      <c r="K34" s="607"/>
      <c r="L34" s="607"/>
      <c r="M34" s="607"/>
      <c r="N34" s="607"/>
      <c r="O34" s="607"/>
      <c r="P34" s="607"/>
      <c r="Q34" s="608"/>
      <c r="R34" s="609">
        <v>11083034</v>
      </c>
      <c r="S34" s="610"/>
      <c r="T34" s="610"/>
      <c r="U34" s="610"/>
      <c r="V34" s="610"/>
      <c r="W34" s="610"/>
      <c r="X34" s="610"/>
      <c r="Y34" s="611"/>
      <c r="Z34" s="635">
        <v>6.9</v>
      </c>
      <c r="AA34" s="635"/>
      <c r="AB34" s="635"/>
      <c r="AC34" s="635"/>
      <c r="AD34" s="636" t="s">
        <v>126</v>
      </c>
      <c r="AE34" s="636"/>
      <c r="AF34" s="636"/>
      <c r="AG34" s="636"/>
      <c r="AH34" s="636"/>
      <c r="AI34" s="636"/>
      <c r="AJ34" s="636"/>
      <c r="AK34" s="636"/>
      <c r="AL34" s="612" t="s">
        <v>126</v>
      </c>
      <c r="AM34" s="613"/>
      <c r="AN34" s="613"/>
      <c r="AO34" s="637"/>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602</v>
      </c>
      <c r="CE34" s="607"/>
      <c r="CF34" s="607"/>
      <c r="CG34" s="607"/>
      <c r="CH34" s="607"/>
      <c r="CI34" s="607"/>
      <c r="CJ34" s="607"/>
      <c r="CK34" s="607"/>
      <c r="CL34" s="607"/>
      <c r="CM34" s="607"/>
      <c r="CN34" s="607"/>
      <c r="CO34" s="607"/>
      <c r="CP34" s="607"/>
      <c r="CQ34" s="608"/>
      <c r="CR34" s="609">
        <v>27232386</v>
      </c>
      <c r="CS34" s="610"/>
      <c r="CT34" s="610"/>
      <c r="CU34" s="610"/>
      <c r="CV34" s="610"/>
      <c r="CW34" s="610"/>
      <c r="CX34" s="610"/>
      <c r="CY34" s="611"/>
      <c r="CZ34" s="612">
        <v>17.8</v>
      </c>
      <c r="DA34" s="621"/>
      <c r="DB34" s="621"/>
      <c r="DC34" s="622"/>
      <c r="DD34" s="615">
        <v>19197445</v>
      </c>
      <c r="DE34" s="610"/>
      <c r="DF34" s="610"/>
      <c r="DG34" s="610"/>
      <c r="DH34" s="610"/>
      <c r="DI34" s="610"/>
      <c r="DJ34" s="610"/>
      <c r="DK34" s="611"/>
      <c r="DL34" s="615">
        <v>17008336</v>
      </c>
      <c r="DM34" s="610"/>
      <c r="DN34" s="610"/>
      <c r="DO34" s="610"/>
      <c r="DP34" s="610"/>
      <c r="DQ34" s="610"/>
      <c r="DR34" s="610"/>
      <c r="DS34" s="610"/>
      <c r="DT34" s="610"/>
      <c r="DU34" s="610"/>
      <c r="DV34" s="611"/>
      <c r="DW34" s="612">
        <v>19.7</v>
      </c>
      <c r="DX34" s="621"/>
      <c r="DY34" s="621"/>
      <c r="DZ34" s="621"/>
      <c r="EA34" s="621"/>
      <c r="EB34" s="621"/>
      <c r="EC34" s="640"/>
    </row>
    <row r="35" spans="2:133" ht="11.25" customHeight="1" x14ac:dyDescent="0.15">
      <c r="B35" s="606" t="s">
        <v>301</v>
      </c>
      <c r="C35" s="607"/>
      <c r="D35" s="607"/>
      <c r="E35" s="607"/>
      <c r="F35" s="607"/>
      <c r="G35" s="607"/>
      <c r="H35" s="607"/>
      <c r="I35" s="607"/>
      <c r="J35" s="607"/>
      <c r="K35" s="607"/>
      <c r="L35" s="607"/>
      <c r="M35" s="607"/>
      <c r="N35" s="607"/>
      <c r="O35" s="607"/>
      <c r="P35" s="607"/>
      <c r="Q35" s="608"/>
      <c r="R35" s="609">
        <v>235248</v>
      </c>
      <c r="S35" s="610"/>
      <c r="T35" s="610"/>
      <c r="U35" s="610"/>
      <c r="V35" s="610"/>
      <c r="W35" s="610"/>
      <c r="X35" s="610"/>
      <c r="Y35" s="611"/>
      <c r="Z35" s="635">
        <v>0.1</v>
      </c>
      <c r="AA35" s="635"/>
      <c r="AB35" s="635"/>
      <c r="AC35" s="635"/>
      <c r="AD35" s="636">
        <v>69407</v>
      </c>
      <c r="AE35" s="636"/>
      <c r="AF35" s="636"/>
      <c r="AG35" s="636"/>
      <c r="AH35" s="636"/>
      <c r="AI35" s="636"/>
      <c r="AJ35" s="636"/>
      <c r="AK35" s="636"/>
      <c r="AL35" s="612">
        <v>0.1</v>
      </c>
      <c r="AM35" s="613"/>
      <c r="AN35" s="613"/>
      <c r="AO35" s="637"/>
      <c r="AP35" s="211"/>
      <c r="AQ35" s="662" t="s">
        <v>302</v>
      </c>
      <c r="AR35" s="663"/>
      <c r="AS35" s="663"/>
      <c r="AT35" s="663"/>
      <c r="AU35" s="663"/>
      <c r="AV35" s="663"/>
      <c r="AW35" s="663"/>
      <c r="AX35" s="663"/>
      <c r="AY35" s="663"/>
      <c r="AZ35" s="663"/>
      <c r="BA35" s="663"/>
      <c r="BB35" s="663"/>
      <c r="BC35" s="663"/>
      <c r="BD35" s="663"/>
      <c r="BE35" s="663"/>
      <c r="BF35" s="664"/>
      <c r="BG35" s="662" t="s">
        <v>303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304</v>
      </c>
      <c r="CE35" s="607"/>
      <c r="CF35" s="607"/>
      <c r="CG35" s="607"/>
      <c r="CH35" s="607"/>
      <c r="CI35" s="607"/>
      <c r="CJ35" s="607"/>
      <c r="CK35" s="607"/>
      <c r="CL35" s="607"/>
      <c r="CM35" s="607"/>
      <c r="CN35" s="607"/>
      <c r="CO35" s="607"/>
      <c r="CP35" s="607"/>
      <c r="CQ35" s="608"/>
      <c r="CR35" s="609">
        <v>1361171</v>
      </c>
      <c r="CS35" s="619"/>
      <c r="CT35" s="619"/>
      <c r="CU35" s="619"/>
      <c r="CV35" s="619"/>
      <c r="CW35" s="619"/>
      <c r="CX35" s="619"/>
      <c r="CY35" s="620"/>
      <c r="CZ35" s="612">
        <v>0.9</v>
      </c>
      <c r="DA35" s="621"/>
      <c r="DB35" s="621"/>
      <c r="DC35" s="622"/>
      <c r="DD35" s="615">
        <v>1328680</v>
      </c>
      <c r="DE35" s="619"/>
      <c r="DF35" s="619"/>
      <c r="DG35" s="619"/>
      <c r="DH35" s="619"/>
      <c r="DI35" s="619"/>
      <c r="DJ35" s="619"/>
      <c r="DK35" s="620"/>
      <c r="DL35" s="615">
        <v>1328680</v>
      </c>
      <c r="DM35" s="619"/>
      <c r="DN35" s="619"/>
      <c r="DO35" s="619"/>
      <c r="DP35" s="619"/>
      <c r="DQ35" s="619"/>
      <c r="DR35" s="619"/>
      <c r="DS35" s="619"/>
      <c r="DT35" s="619"/>
      <c r="DU35" s="619"/>
      <c r="DV35" s="620"/>
      <c r="DW35" s="612">
        <v>1.5</v>
      </c>
      <c r="DX35" s="621"/>
      <c r="DY35" s="621"/>
      <c r="DZ35" s="621"/>
      <c r="EA35" s="621"/>
      <c r="EB35" s="621"/>
      <c r="EC35" s="640"/>
    </row>
    <row r="36" spans="2:133" ht="11.25" customHeight="1" x14ac:dyDescent="0.15">
      <c r="B36" s="606" t="s">
        <v>305</v>
      </c>
      <c r="C36" s="607"/>
      <c r="D36" s="607"/>
      <c r="E36" s="607"/>
      <c r="F36" s="607"/>
      <c r="G36" s="607"/>
      <c r="H36" s="607"/>
      <c r="I36" s="607"/>
      <c r="J36" s="607"/>
      <c r="K36" s="607"/>
      <c r="L36" s="607"/>
      <c r="M36" s="607"/>
      <c r="N36" s="607"/>
      <c r="O36" s="607"/>
      <c r="P36" s="607"/>
      <c r="Q36" s="608"/>
      <c r="R36" s="609">
        <v>184692</v>
      </c>
      <c r="S36" s="610"/>
      <c r="T36" s="610"/>
      <c r="U36" s="610"/>
      <c r="V36" s="610"/>
      <c r="W36" s="610"/>
      <c r="X36" s="610"/>
      <c r="Y36" s="611"/>
      <c r="Z36" s="635">
        <v>0.1</v>
      </c>
      <c r="AA36" s="635"/>
      <c r="AB36" s="635"/>
      <c r="AC36" s="635"/>
      <c r="AD36" s="636" t="s">
        <v>126</v>
      </c>
      <c r="AE36" s="636"/>
      <c r="AF36" s="636"/>
      <c r="AG36" s="636"/>
      <c r="AH36" s="636"/>
      <c r="AI36" s="636"/>
      <c r="AJ36" s="636"/>
      <c r="AK36" s="636"/>
      <c r="AL36" s="612" t="s">
        <v>126</v>
      </c>
      <c r="AM36" s="613"/>
      <c r="AN36" s="613"/>
      <c r="AO36" s="637"/>
      <c r="AP36" s="211"/>
      <c r="AQ36" s="653" t="s">
        <v>306</v>
      </c>
      <c r="AR36" s="654"/>
      <c r="AS36" s="654"/>
      <c r="AT36" s="654"/>
      <c r="AU36" s="654"/>
      <c r="AV36" s="654"/>
      <c r="AW36" s="654"/>
      <c r="AX36" s="654"/>
      <c r="AY36" s="655"/>
      <c r="AZ36" s="656">
        <v>14650168</v>
      </c>
      <c r="BA36" s="657"/>
      <c r="BB36" s="657"/>
      <c r="BC36" s="657"/>
      <c r="BD36" s="657"/>
      <c r="BE36" s="657"/>
      <c r="BF36" s="658"/>
      <c r="BG36" s="659" t="s">
        <v>307</v>
      </c>
      <c r="BH36" s="660"/>
      <c r="BI36" s="660"/>
      <c r="BJ36" s="660"/>
      <c r="BK36" s="660"/>
      <c r="BL36" s="660"/>
      <c r="BM36" s="660"/>
      <c r="BN36" s="660"/>
      <c r="BO36" s="660"/>
      <c r="BP36" s="660"/>
      <c r="BQ36" s="660"/>
      <c r="BR36" s="660"/>
      <c r="BS36" s="660"/>
      <c r="BT36" s="660"/>
      <c r="BU36" s="661"/>
      <c r="BV36" s="656">
        <v>410123</v>
      </c>
      <c r="BW36" s="657"/>
      <c r="BX36" s="657"/>
      <c r="BY36" s="657"/>
      <c r="BZ36" s="657"/>
      <c r="CA36" s="657"/>
      <c r="CB36" s="658"/>
      <c r="CD36" s="606" t="s">
        <v>308</v>
      </c>
      <c r="CE36" s="607"/>
      <c r="CF36" s="607"/>
      <c r="CG36" s="607"/>
      <c r="CH36" s="607"/>
      <c r="CI36" s="607"/>
      <c r="CJ36" s="607"/>
      <c r="CK36" s="607"/>
      <c r="CL36" s="607"/>
      <c r="CM36" s="607"/>
      <c r="CN36" s="607"/>
      <c r="CO36" s="607"/>
      <c r="CP36" s="607"/>
      <c r="CQ36" s="608"/>
      <c r="CR36" s="609">
        <v>7950311</v>
      </c>
      <c r="CS36" s="610"/>
      <c r="CT36" s="610"/>
      <c r="CU36" s="610"/>
      <c r="CV36" s="610"/>
      <c r="CW36" s="610"/>
      <c r="CX36" s="610"/>
      <c r="CY36" s="611"/>
      <c r="CZ36" s="612">
        <v>5.2</v>
      </c>
      <c r="DA36" s="621"/>
      <c r="DB36" s="621"/>
      <c r="DC36" s="622"/>
      <c r="DD36" s="615">
        <v>7156704</v>
      </c>
      <c r="DE36" s="610"/>
      <c r="DF36" s="610"/>
      <c r="DG36" s="610"/>
      <c r="DH36" s="610"/>
      <c r="DI36" s="610"/>
      <c r="DJ36" s="610"/>
      <c r="DK36" s="611"/>
      <c r="DL36" s="615">
        <v>5079047</v>
      </c>
      <c r="DM36" s="610"/>
      <c r="DN36" s="610"/>
      <c r="DO36" s="610"/>
      <c r="DP36" s="610"/>
      <c r="DQ36" s="610"/>
      <c r="DR36" s="610"/>
      <c r="DS36" s="610"/>
      <c r="DT36" s="610"/>
      <c r="DU36" s="610"/>
      <c r="DV36" s="611"/>
      <c r="DW36" s="612">
        <v>5.9</v>
      </c>
      <c r="DX36" s="621"/>
      <c r="DY36" s="621"/>
      <c r="DZ36" s="621"/>
      <c r="EA36" s="621"/>
      <c r="EB36" s="621"/>
      <c r="EC36" s="640"/>
    </row>
    <row r="37" spans="2:133" ht="11.25" customHeight="1" x14ac:dyDescent="0.15">
      <c r="B37" s="606" t="s">
        <v>309</v>
      </c>
      <c r="C37" s="607"/>
      <c r="D37" s="607"/>
      <c r="E37" s="607"/>
      <c r="F37" s="607"/>
      <c r="G37" s="607"/>
      <c r="H37" s="607"/>
      <c r="I37" s="607"/>
      <c r="J37" s="607"/>
      <c r="K37" s="607"/>
      <c r="L37" s="607"/>
      <c r="M37" s="607"/>
      <c r="N37" s="607"/>
      <c r="O37" s="607"/>
      <c r="P37" s="607"/>
      <c r="Q37" s="608"/>
      <c r="R37" s="609">
        <v>181314</v>
      </c>
      <c r="S37" s="610"/>
      <c r="T37" s="610"/>
      <c r="U37" s="610"/>
      <c r="V37" s="610"/>
      <c r="W37" s="610"/>
      <c r="X37" s="610"/>
      <c r="Y37" s="611"/>
      <c r="Z37" s="635">
        <v>0.1</v>
      </c>
      <c r="AA37" s="635"/>
      <c r="AB37" s="635"/>
      <c r="AC37" s="635"/>
      <c r="AD37" s="636" t="s">
        <v>586</v>
      </c>
      <c r="AE37" s="636"/>
      <c r="AF37" s="636"/>
      <c r="AG37" s="636"/>
      <c r="AH37" s="636"/>
      <c r="AI37" s="636"/>
      <c r="AJ37" s="636"/>
      <c r="AK37" s="636"/>
      <c r="AL37" s="612" t="s">
        <v>586</v>
      </c>
      <c r="AM37" s="613"/>
      <c r="AN37" s="613"/>
      <c r="AO37" s="637"/>
      <c r="AQ37" s="641" t="s">
        <v>310</v>
      </c>
      <c r="AR37" s="642"/>
      <c r="AS37" s="642"/>
      <c r="AT37" s="642"/>
      <c r="AU37" s="642"/>
      <c r="AV37" s="642"/>
      <c r="AW37" s="642"/>
      <c r="AX37" s="642"/>
      <c r="AY37" s="643"/>
      <c r="AZ37" s="609">
        <v>2700000</v>
      </c>
      <c r="BA37" s="610"/>
      <c r="BB37" s="610"/>
      <c r="BC37" s="610"/>
      <c r="BD37" s="619"/>
      <c r="BE37" s="619"/>
      <c r="BF37" s="644"/>
      <c r="BG37" s="606" t="s">
        <v>311</v>
      </c>
      <c r="BH37" s="607"/>
      <c r="BI37" s="607"/>
      <c r="BJ37" s="607"/>
      <c r="BK37" s="607"/>
      <c r="BL37" s="607"/>
      <c r="BM37" s="607"/>
      <c r="BN37" s="607"/>
      <c r="BO37" s="607"/>
      <c r="BP37" s="607"/>
      <c r="BQ37" s="607"/>
      <c r="BR37" s="607"/>
      <c r="BS37" s="607"/>
      <c r="BT37" s="607"/>
      <c r="BU37" s="608"/>
      <c r="BV37" s="609">
        <v>314287</v>
      </c>
      <c r="BW37" s="610"/>
      <c r="BX37" s="610"/>
      <c r="BY37" s="610"/>
      <c r="BZ37" s="610"/>
      <c r="CA37" s="610"/>
      <c r="CB37" s="645"/>
      <c r="CD37" s="606" t="s">
        <v>312</v>
      </c>
      <c r="CE37" s="607"/>
      <c r="CF37" s="607"/>
      <c r="CG37" s="607"/>
      <c r="CH37" s="607"/>
      <c r="CI37" s="607"/>
      <c r="CJ37" s="607"/>
      <c r="CK37" s="607"/>
      <c r="CL37" s="607"/>
      <c r="CM37" s="607"/>
      <c r="CN37" s="607"/>
      <c r="CO37" s="607"/>
      <c r="CP37" s="607"/>
      <c r="CQ37" s="608"/>
      <c r="CR37" s="609">
        <v>1257556</v>
      </c>
      <c r="CS37" s="619"/>
      <c r="CT37" s="619"/>
      <c r="CU37" s="619"/>
      <c r="CV37" s="619"/>
      <c r="CW37" s="619"/>
      <c r="CX37" s="619"/>
      <c r="CY37" s="620"/>
      <c r="CZ37" s="612">
        <v>0.8</v>
      </c>
      <c r="DA37" s="621"/>
      <c r="DB37" s="621"/>
      <c r="DC37" s="622"/>
      <c r="DD37" s="615">
        <v>1257556</v>
      </c>
      <c r="DE37" s="619"/>
      <c r="DF37" s="619"/>
      <c r="DG37" s="619"/>
      <c r="DH37" s="619"/>
      <c r="DI37" s="619"/>
      <c r="DJ37" s="619"/>
      <c r="DK37" s="620"/>
      <c r="DL37" s="615">
        <v>1173900</v>
      </c>
      <c r="DM37" s="619"/>
      <c r="DN37" s="619"/>
      <c r="DO37" s="619"/>
      <c r="DP37" s="619"/>
      <c r="DQ37" s="619"/>
      <c r="DR37" s="619"/>
      <c r="DS37" s="619"/>
      <c r="DT37" s="619"/>
      <c r="DU37" s="619"/>
      <c r="DV37" s="620"/>
      <c r="DW37" s="612">
        <v>1.4</v>
      </c>
      <c r="DX37" s="621"/>
      <c r="DY37" s="621"/>
      <c r="DZ37" s="621"/>
      <c r="EA37" s="621"/>
      <c r="EB37" s="621"/>
      <c r="EC37" s="640"/>
    </row>
    <row r="38" spans="2:133" ht="11.25" customHeight="1" x14ac:dyDescent="0.15">
      <c r="B38" s="606" t="s">
        <v>313</v>
      </c>
      <c r="C38" s="607"/>
      <c r="D38" s="607"/>
      <c r="E38" s="607"/>
      <c r="F38" s="607"/>
      <c r="G38" s="607"/>
      <c r="H38" s="607"/>
      <c r="I38" s="607"/>
      <c r="J38" s="607"/>
      <c r="K38" s="607"/>
      <c r="L38" s="607"/>
      <c r="M38" s="607"/>
      <c r="N38" s="607"/>
      <c r="O38" s="607"/>
      <c r="P38" s="607"/>
      <c r="Q38" s="608"/>
      <c r="R38" s="609">
        <v>5131895</v>
      </c>
      <c r="S38" s="610"/>
      <c r="T38" s="610"/>
      <c r="U38" s="610"/>
      <c r="V38" s="610"/>
      <c r="W38" s="610"/>
      <c r="X38" s="610"/>
      <c r="Y38" s="611"/>
      <c r="Z38" s="635">
        <v>3.2</v>
      </c>
      <c r="AA38" s="635"/>
      <c r="AB38" s="635"/>
      <c r="AC38" s="635"/>
      <c r="AD38" s="636" t="s">
        <v>595</v>
      </c>
      <c r="AE38" s="636"/>
      <c r="AF38" s="636"/>
      <c r="AG38" s="636"/>
      <c r="AH38" s="636"/>
      <c r="AI38" s="636"/>
      <c r="AJ38" s="636"/>
      <c r="AK38" s="636"/>
      <c r="AL38" s="612" t="s">
        <v>126</v>
      </c>
      <c r="AM38" s="613"/>
      <c r="AN38" s="613"/>
      <c r="AO38" s="637"/>
      <c r="AQ38" s="641" t="s">
        <v>314</v>
      </c>
      <c r="AR38" s="642"/>
      <c r="AS38" s="642"/>
      <c r="AT38" s="642"/>
      <c r="AU38" s="642"/>
      <c r="AV38" s="642"/>
      <c r="AW38" s="642"/>
      <c r="AX38" s="642"/>
      <c r="AY38" s="643"/>
      <c r="AZ38" s="609">
        <v>365440</v>
      </c>
      <c r="BA38" s="610"/>
      <c r="BB38" s="610"/>
      <c r="BC38" s="610"/>
      <c r="BD38" s="619"/>
      <c r="BE38" s="619"/>
      <c r="BF38" s="644"/>
      <c r="BG38" s="606" t="s">
        <v>315</v>
      </c>
      <c r="BH38" s="607"/>
      <c r="BI38" s="607"/>
      <c r="BJ38" s="607"/>
      <c r="BK38" s="607"/>
      <c r="BL38" s="607"/>
      <c r="BM38" s="607"/>
      <c r="BN38" s="607"/>
      <c r="BO38" s="607"/>
      <c r="BP38" s="607"/>
      <c r="BQ38" s="607"/>
      <c r="BR38" s="607"/>
      <c r="BS38" s="607"/>
      <c r="BT38" s="607"/>
      <c r="BU38" s="608"/>
      <c r="BV38" s="609">
        <v>56260</v>
      </c>
      <c r="BW38" s="610"/>
      <c r="BX38" s="610"/>
      <c r="BY38" s="610"/>
      <c r="BZ38" s="610"/>
      <c r="CA38" s="610"/>
      <c r="CB38" s="645"/>
      <c r="CD38" s="606" t="s">
        <v>316</v>
      </c>
      <c r="CE38" s="607"/>
      <c r="CF38" s="607"/>
      <c r="CG38" s="607"/>
      <c r="CH38" s="607"/>
      <c r="CI38" s="607"/>
      <c r="CJ38" s="607"/>
      <c r="CK38" s="607"/>
      <c r="CL38" s="607"/>
      <c r="CM38" s="607"/>
      <c r="CN38" s="607"/>
      <c r="CO38" s="607"/>
      <c r="CP38" s="607"/>
      <c r="CQ38" s="608"/>
      <c r="CR38" s="609">
        <v>11557719</v>
      </c>
      <c r="CS38" s="610"/>
      <c r="CT38" s="610"/>
      <c r="CU38" s="610"/>
      <c r="CV38" s="610"/>
      <c r="CW38" s="610"/>
      <c r="CX38" s="610"/>
      <c r="CY38" s="611"/>
      <c r="CZ38" s="612">
        <v>7.5</v>
      </c>
      <c r="DA38" s="621"/>
      <c r="DB38" s="621"/>
      <c r="DC38" s="622"/>
      <c r="DD38" s="615">
        <v>9497392</v>
      </c>
      <c r="DE38" s="610"/>
      <c r="DF38" s="610"/>
      <c r="DG38" s="610"/>
      <c r="DH38" s="610"/>
      <c r="DI38" s="610"/>
      <c r="DJ38" s="610"/>
      <c r="DK38" s="611"/>
      <c r="DL38" s="615">
        <v>9087084</v>
      </c>
      <c r="DM38" s="610"/>
      <c r="DN38" s="610"/>
      <c r="DO38" s="610"/>
      <c r="DP38" s="610"/>
      <c r="DQ38" s="610"/>
      <c r="DR38" s="610"/>
      <c r="DS38" s="610"/>
      <c r="DT38" s="610"/>
      <c r="DU38" s="610"/>
      <c r="DV38" s="611"/>
      <c r="DW38" s="612">
        <v>10.5</v>
      </c>
      <c r="DX38" s="621"/>
      <c r="DY38" s="621"/>
      <c r="DZ38" s="621"/>
      <c r="EA38" s="621"/>
      <c r="EB38" s="621"/>
      <c r="EC38" s="640"/>
    </row>
    <row r="39" spans="2:133" ht="11.25" customHeight="1" x14ac:dyDescent="0.15">
      <c r="B39" s="606" t="s">
        <v>317</v>
      </c>
      <c r="C39" s="607"/>
      <c r="D39" s="607"/>
      <c r="E39" s="607"/>
      <c r="F39" s="607"/>
      <c r="G39" s="607"/>
      <c r="H39" s="607"/>
      <c r="I39" s="607"/>
      <c r="J39" s="607"/>
      <c r="K39" s="607"/>
      <c r="L39" s="607"/>
      <c r="M39" s="607"/>
      <c r="N39" s="607"/>
      <c r="O39" s="607"/>
      <c r="P39" s="607"/>
      <c r="Q39" s="608"/>
      <c r="R39" s="609">
        <v>2726237</v>
      </c>
      <c r="S39" s="610"/>
      <c r="T39" s="610"/>
      <c r="U39" s="610"/>
      <c r="V39" s="610"/>
      <c r="W39" s="610"/>
      <c r="X39" s="610"/>
      <c r="Y39" s="611"/>
      <c r="Z39" s="635">
        <v>1.7</v>
      </c>
      <c r="AA39" s="635"/>
      <c r="AB39" s="635"/>
      <c r="AC39" s="635"/>
      <c r="AD39" s="636">
        <v>84652</v>
      </c>
      <c r="AE39" s="636"/>
      <c r="AF39" s="636"/>
      <c r="AG39" s="636"/>
      <c r="AH39" s="636"/>
      <c r="AI39" s="636"/>
      <c r="AJ39" s="636"/>
      <c r="AK39" s="636"/>
      <c r="AL39" s="612">
        <v>0.1</v>
      </c>
      <c r="AM39" s="613"/>
      <c r="AN39" s="613"/>
      <c r="AO39" s="637"/>
      <c r="AQ39" s="641" t="s">
        <v>318</v>
      </c>
      <c r="AR39" s="642"/>
      <c r="AS39" s="642"/>
      <c r="AT39" s="642"/>
      <c r="AU39" s="642"/>
      <c r="AV39" s="642"/>
      <c r="AW39" s="642"/>
      <c r="AX39" s="642"/>
      <c r="AY39" s="643"/>
      <c r="AZ39" s="609">
        <v>132000</v>
      </c>
      <c r="BA39" s="610"/>
      <c r="BB39" s="610"/>
      <c r="BC39" s="610"/>
      <c r="BD39" s="619"/>
      <c r="BE39" s="619"/>
      <c r="BF39" s="644"/>
      <c r="BG39" s="606" t="s">
        <v>319</v>
      </c>
      <c r="BH39" s="607"/>
      <c r="BI39" s="607"/>
      <c r="BJ39" s="607"/>
      <c r="BK39" s="607"/>
      <c r="BL39" s="607"/>
      <c r="BM39" s="607"/>
      <c r="BN39" s="607"/>
      <c r="BO39" s="607"/>
      <c r="BP39" s="607"/>
      <c r="BQ39" s="607"/>
      <c r="BR39" s="607"/>
      <c r="BS39" s="607"/>
      <c r="BT39" s="607"/>
      <c r="BU39" s="608"/>
      <c r="BV39" s="609">
        <v>83816</v>
      </c>
      <c r="BW39" s="610"/>
      <c r="BX39" s="610"/>
      <c r="BY39" s="610"/>
      <c r="BZ39" s="610"/>
      <c r="CA39" s="610"/>
      <c r="CB39" s="645"/>
      <c r="CD39" s="606" t="s">
        <v>603</v>
      </c>
      <c r="CE39" s="607"/>
      <c r="CF39" s="607"/>
      <c r="CG39" s="607"/>
      <c r="CH39" s="607"/>
      <c r="CI39" s="607"/>
      <c r="CJ39" s="607"/>
      <c r="CK39" s="607"/>
      <c r="CL39" s="607"/>
      <c r="CM39" s="607"/>
      <c r="CN39" s="607"/>
      <c r="CO39" s="607"/>
      <c r="CP39" s="607"/>
      <c r="CQ39" s="608"/>
      <c r="CR39" s="609">
        <v>483148</v>
      </c>
      <c r="CS39" s="619"/>
      <c r="CT39" s="619"/>
      <c r="CU39" s="619"/>
      <c r="CV39" s="619"/>
      <c r="CW39" s="619"/>
      <c r="CX39" s="619"/>
      <c r="CY39" s="620"/>
      <c r="CZ39" s="612">
        <v>0.3</v>
      </c>
      <c r="DA39" s="621"/>
      <c r="DB39" s="621"/>
      <c r="DC39" s="622"/>
      <c r="DD39" s="615">
        <v>234986</v>
      </c>
      <c r="DE39" s="619"/>
      <c r="DF39" s="619"/>
      <c r="DG39" s="619"/>
      <c r="DH39" s="619"/>
      <c r="DI39" s="619"/>
      <c r="DJ39" s="619"/>
      <c r="DK39" s="620"/>
      <c r="DL39" s="615" t="s">
        <v>126</v>
      </c>
      <c r="DM39" s="619"/>
      <c r="DN39" s="619"/>
      <c r="DO39" s="619"/>
      <c r="DP39" s="619"/>
      <c r="DQ39" s="619"/>
      <c r="DR39" s="619"/>
      <c r="DS39" s="619"/>
      <c r="DT39" s="619"/>
      <c r="DU39" s="619"/>
      <c r="DV39" s="620"/>
      <c r="DW39" s="612" t="s">
        <v>590</v>
      </c>
      <c r="DX39" s="621"/>
      <c r="DY39" s="621"/>
      <c r="DZ39" s="621"/>
      <c r="EA39" s="621"/>
      <c r="EB39" s="621"/>
      <c r="EC39" s="640"/>
    </row>
    <row r="40" spans="2:133" ht="11.25" customHeight="1" x14ac:dyDescent="0.15">
      <c r="B40" s="606" t="s">
        <v>320</v>
      </c>
      <c r="C40" s="607"/>
      <c r="D40" s="607"/>
      <c r="E40" s="607"/>
      <c r="F40" s="607"/>
      <c r="G40" s="607"/>
      <c r="H40" s="607"/>
      <c r="I40" s="607"/>
      <c r="J40" s="607"/>
      <c r="K40" s="607"/>
      <c r="L40" s="607"/>
      <c r="M40" s="607"/>
      <c r="N40" s="607"/>
      <c r="O40" s="607"/>
      <c r="P40" s="607"/>
      <c r="Q40" s="608"/>
      <c r="R40" s="609">
        <v>7505500</v>
      </c>
      <c r="S40" s="610"/>
      <c r="T40" s="610"/>
      <c r="U40" s="610"/>
      <c r="V40" s="610"/>
      <c r="W40" s="610"/>
      <c r="X40" s="610"/>
      <c r="Y40" s="611"/>
      <c r="Z40" s="635">
        <v>4.5999999999999996</v>
      </c>
      <c r="AA40" s="635"/>
      <c r="AB40" s="635"/>
      <c r="AC40" s="635"/>
      <c r="AD40" s="636" t="s">
        <v>126</v>
      </c>
      <c r="AE40" s="636"/>
      <c r="AF40" s="636"/>
      <c r="AG40" s="636"/>
      <c r="AH40" s="636"/>
      <c r="AI40" s="636"/>
      <c r="AJ40" s="636"/>
      <c r="AK40" s="636"/>
      <c r="AL40" s="612" t="s">
        <v>126</v>
      </c>
      <c r="AM40" s="613"/>
      <c r="AN40" s="613"/>
      <c r="AO40" s="637"/>
      <c r="AQ40" s="641" t="s">
        <v>321</v>
      </c>
      <c r="AR40" s="642"/>
      <c r="AS40" s="642"/>
      <c r="AT40" s="642"/>
      <c r="AU40" s="642"/>
      <c r="AV40" s="642"/>
      <c r="AW40" s="642"/>
      <c r="AX40" s="642"/>
      <c r="AY40" s="643"/>
      <c r="AZ40" s="609">
        <v>50000</v>
      </c>
      <c r="BA40" s="610"/>
      <c r="BB40" s="610"/>
      <c r="BC40" s="610"/>
      <c r="BD40" s="619"/>
      <c r="BE40" s="619"/>
      <c r="BF40" s="644"/>
      <c r="BG40" s="646" t="s">
        <v>604</v>
      </c>
      <c r="BH40" s="647"/>
      <c r="BI40" s="647"/>
      <c r="BJ40" s="647"/>
      <c r="BK40" s="647"/>
      <c r="BL40" s="345"/>
      <c r="BM40" s="607" t="s">
        <v>322</v>
      </c>
      <c r="BN40" s="607"/>
      <c r="BO40" s="607"/>
      <c r="BP40" s="607"/>
      <c r="BQ40" s="607"/>
      <c r="BR40" s="607"/>
      <c r="BS40" s="607"/>
      <c r="BT40" s="607"/>
      <c r="BU40" s="608"/>
      <c r="BV40" s="609">
        <v>100</v>
      </c>
      <c r="BW40" s="610"/>
      <c r="BX40" s="610"/>
      <c r="BY40" s="610"/>
      <c r="BZ40" s="610"/>
      <c r="CA40" s="610"/>
      <c r="CB40" s="645"/>
      <c r="CD40" s="606" t="s">
        <v>605</v>
      </c>
      <c r="CE40" s="607"/>
      <c r="CF40" s="607"/>
      <c r="CG40" s="607"/>
      <c r="CH40" s="607"/>
      <c r="CI40" s="607"/>
      <c r="CJ40" s="607"/>
      <c r="CK40" s="607"/>
      <c r="CL40" s="607"/>
      <c r="CM40" s="607"/>
      <c r="CN40" s="607"/>
      <c r="CO40" s="607"/>
      <c r="CP40" s="607"/>
      <c r="CQ40" s="608"/>
      <c r="CR40" s="609">
        <v>2638386</v>
      </c>
      <c r="CS40" s="610"/>
      <c r="CT40" s="610"/>
      <c r="CU40" s="610"/>
      <c r="CV40" s="610"/>
      <c r="CW40" s="610"/>
      <c r="CX40" s="610"/>
      <c r="CY40" s="611"/>
      <c r="CZ40" s="612">
        <v>1.7</v>
      </c>
      <c r="DA40" s="621"/>
      <c r="DB40" s="621"/>
      <c r="DC40" s="622"/>
      <c r="DD40" s="615">
        <v>1424871</v>
      </c>
      <c r="DE40" s="610"/>
      <c r="DF40" s="610"/>
      <c r="DG40" s="610"/>
      <c r="DH40" s="610"/>
      <c r="DI40" s="610"/>
      <c r="DJ40" s="610"/>
      <c r="DK40" s="611"/>
      <c r="DL40" s="615">
        <v>133973</v>
      </c>
      <c r="DM40" s="610"/>
      <c r="DN40" s="610"/>
      <c r="DO40" s="610"/>
      <c r="DP40" s="610"/>
      <c r="DQ40" s="610"/>
      <c r="DR40" s="610"/>
      <c r="DS40" s="610"/>
      <c r="DT40" s="610"/>
      <c r="DU40" s="610"/>
      <c r="DV40" s="611"/>
      <c r="DW40" s="612">
        <v>0.2</v>
      </c>
      <c r="DX40" s="621"/>
      <c r="DY40" s="621"/>
      <c r="DZ40" s="621"/>
      <c r="EA40" s="621"/>
      <c r="EB40" s="621"/>
      <c r="EC40" s="640"/>
    </row>
    <row r="41" spans="2:133" ht="11.25" customHeight="1" x14ac:dyDescent="0.15">
      <c r="B41" s="606" t="s">
        <v>323</v>
      </c>
      <c r="C41" s="607"/>
      <c r="D41" s="607"/>
      <c r="E41" s="607"/>
      <c r="F41" s="607"/>
      <c r="G41" s="607"/>
      <c r="H41" s="607"/>
      <c r="I41" s="607"/>
      <c r="J41" s="607"/>
      <c r="K41" s="607"/>
      <c r="L41" s="607"/>
      <c r="M41" s="607"/>
      <c r="N41" s="607"/>
      <c r="O41" s="607"/>
      <c r="P41" s="607"/>
      <c r="Q41" s="608"/>
      <c r="R41" s="609" t="s">
        <v>126</v>
      </c>
      <c r="S41" s="610"/>
      <c r="T41" s="610"/>
      <c r="U41" s="610"/>
      <c r="V41" s="610"/>
      <c r="W41" s="610"/>
      <c r="X41" s="610"/>
      <c r="Y41" s="611"/>
      <c r="Z41" s="635" t="s">
        <v>126</v>
      </c>
      <c r="AA41" s="635"/>
      <c r="AB41" s="635"/>
      <c r="AC41" s="635"/>
      <c r="AD41" s="636" t="s">
        <v>586</v>
      </c>
      <c r="AE41" s="636"/>
      <c r="AF41" s="636"/>
      <c r="AG41" s="636"/>
      <c r="AH41" s="636"/>
      <c r="AI41" s="636"/>
      <c r="AJ41" s="636"/>
      <c r="AK41" s="636"/>
      <c r="AL41" s="612" t="s">
        <v>126</v>
      </c>
      <c r="AM41" s="613"/>
      <c r="AN41" s="613"/>
      <c r="AO41" s="637"/>
      <c r="AQ41" s="641" t="s">
        <v>606</v>
      </c>
      <c r="AR41" s="642"/>
      <c r="AS41" s="642"/>
      <c r="AT41" s="642"/>
      <c r="AU41" s="642"/>
      <c r="AV41" s="642"/>
      <c r="AW41" s="642"/>
      <c r="AX41" s="642"/>
      <c r="AY41" s="643"/>
      <c r="AZ41" s="609">
        <v>2438950</v>
      </c>
      <c r="BA41" s="610"/>
      <c r="BB41" s="610"/>
      <c r="BC41" s="610"/>
      <c r="BD41" s="619"/>
      <c r="BE41" s="619"/>
      <c r="BF41" s="644"/>
      <c r="BG41" s="646"/>
      <c r="BH41" s="647"/>
      <c r="BI41" s="647"/>
      <c r="BJ41" s="647"/>
      <c r="BK41" s="647"/>
      <c r="BL41" s="345"/>
      <c r="BM41" s="607" t="s">
        <v>324</v>
      </c>
      <c r="BN41" s="607"/>
      <c r="BO41" s="607"/>
      <c r="BP41" s="607"/>
      <c r="BQ41" s="607"/>
      <c r="BR41" s="607"/>
      <c r="BS41" s="607"/>
      <c r="BT41" s="607"/>
      <c r="BU41" s="608"/>
      <c r="BV41" s="609" t="s">
        <v>126</v>
      </c>
      <c r="BW41" s="610"/>
      <c r="BX41" s="610"/>
      <c r="BY41" s="610"/>
      <c r="BZ41" s="610"/>
      <c r="CA41" s="610"/>
      <c r="CB41" s="645"/>
      <c r="CD41" s="606" t="s">
        <v>607</v>
      </c>
      <c r="CE41" s="607"/>
      <c r="CF41" s="607"/>
      <c r="CG41" s="607"/>
      <c r="CH41" s="607"/>
      <c r="CI41" s="607"/>
      <c r="CJ41" s="607"/>
      <c r="CK41" s="607"/>
      <c r="CL41" s="607"/>
      <c r="CM41" s="607"/>
      <c r="CN41" s="607"/>
      <c r="CO41" s="607"/>
      <c r="CP41" s="607"/>
      <c r="CQ41" s="608"/>
      <c r="CR41" s="609" t="s">
        <v>126</v>
      </c>
      <c r="CS41" s="619"/>
      <c r="CT41" s="619"/>
      <c r="CU41" s="619"/>
      <c r="CV41" s="619"/>
      <c r="CW41" s="619"/>
      <c r="CX41" s="619"/>
      <c r="CY41" s="620"/>
      <c r="CZ41" s="612" t="s">
        <v>126</v>
      </c>
      <c r="DA41" s="621"/>
      <c r="DB41" s="621"/>
      <c r="DC41" s="622"/>
      <c r="DD41" s="615" t="s">
        <v>586</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608</v>
      </c>
      <c r="C42" s="607"/>
      <c r="D42" s="607"/>
      <c r="E42" s="607"/>
      <c r="F42" s="607"/>
      <c r="G42" s="607"/>
      <c r="H42" s="607"/>
      <c r="I42" s="607"/>
      <c r="J42" s="607"/>
      <c r="K42" s="607"/>
      <c r="L42" s="607"/>
      <c r="M42" s="607"/>
      <c r="N42" s="607"/>
      <c r="O42" s="607"/>
      <c r="P42" s="607"/>
      <c r="Q42" s="608"/>
      <c r="R42" s="609" t="s">
        <v>586</v>
      </c>
      <c r="S42" s="610"/>
      <c r="T42" s="610"/>
      <c r="U42" s="610"/>
      <c r="V42" s="610"/>
      <c r="W42" s="610"/>
      <c r="X42" s="610"/>
      <c r="Y42" s="611"/>
      <c r="Z42" s="635" t="s">
        <v>590</v>
      </c>
      <c r="AA42" s="635"/>
      <c r="AB42" s="635"/>
      <c r="AC42" s="635"/>
      <c r="AD42" s="636" t="s">
        <v>126</v>
      </c>
      <c r="AE42" s="636"/>
      <c r="AF42" s="636"/>
      <c r="AG42" s="636"/>
      <c r="AH42" s="636"/>
      <c r="AI42" s="636"/>
      <c r="AJ42" s="636"/>
      <c r="AK42" s="636"/>
      <c r="AL42" s="612" t="s">
        <v>126</v>
      </c>
      <c r="AM42" s="613"/>
      <c r="AN42" s="613"/>
      <c r="AO42" s="637"/>
      <c r="AQ42" s="650" t="s">
        <v>609</v>
      </c>
      <c r="AR42" s="651"/>
      <c r="AS42" s="651"/>
      <c r="AT42" s="651"/>
      <c r="AU42" s="651"/>
      <c r="AV42" s="651"/>
      <c r="AW42" s="651"/>
      <c r="AX42" s="651"/>
      <c r="AY42" s="652"/>
      <c r="AZ42" s="589">
        <v>8963778</v>
      </c>
      <c r="BA42" s="623"/>
      <c r="BB42" s="623"/>
      <c r="BC42" s="623"/>
      <c r="BD42" s="590"/>
      <c r="BE42" s="590"/>
      <c r="BF42" s="638"/>
      <c r="BG42" s="648"/>
      <c r="BH42" s="649"/>
      <c r="BI42" s="649"/>
      <c r="BJ42" s="649"/>
      <c r="BK42" s="649"/>
      <c r="BL42" s="346"/>
      <c r="BM42" s="587" t="s">
        <v>325</v>
      </c>
      <c r="BN42" s="587"/>
      <c r="BO42" s="587"/>
      <c r="BP42" s="587"/>
      <c r="BQ42" s="587"/>
      <c r="BR42" s="587"/>
      <c r="BS42" s="587"/>
      <c r="BT42" s="587"/>
      <c r="BU42" s="588"/>
      <c r="BV42" s="589">
        <v>310</v>
      </c>
      <c r="BW42" s="623"/>
      <c r="BX42" s="623"/>
      <c r="BY42" s="623"/>
      <c r="BZ42" s="623"/>
      <c r="CA42" s="623"/>
      <c r="CB42" s="639"/>
      <c r="CD42" s="606" t="s">
        <v>326</v>
      </c>
      <c r="CE42" s="607"/>
      <c r="CF42" s="607"/>
      <c r="CG42" s="607"/>
      <c r="CH42" s="607"/>
      <c r="CI42" s="607"/>
      <c r="CJ42" s="607"/>
      <c r="CK42" s="607"/>
      <c r="CL42" s="607"/>
      <c r="CM42" s="607"/>
      <c r="CN42" s="607"/>
      <c r="CO42" s="607"/>
      <c r="CP42" s="607"/>
      <c r="CQ42" s="608"/>
      <c r="CR42" s="609">
        <v>18655156</v>
      </c>
      <c r="CS42" s="619"/>
      <c r="CT42" s="619"/>
      <c r="CU42" s="619"/>
      <c r="CV42" s="619"/>
      <c r="CW42" s="619"/>
      <c r="CX42" s="619"/>
      <c r="CY42" s="620"/>
      <c r="CZ42" s="612">
        <v>12.2</v>
      </c>
      <c r="DA42" s="621"/>
      <c r="DB42" s="621"/>
      <c r="DC42" s="622"/>
      <c r="DD42" s="615">
        <v>7779692</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610</v>
      </c>
      <c r="C43" s="607"/>
      <c r="D43" s="607"/>
      <c r="E43" s="607"/>
      <c r="F43" s="607"/>
      <c r="G43" s="607"/>
      <c r="H43" s="607"/>
      <c r="I43" s="607"/>
      <c r="J43" s="607"/>
      <c r="K43" s="607"/>
      <c r="L43" s="607"/>
      <c r="M43" s="607"/>
      <c r="N43" s="607"/>
      <c r="O43" s="607"/>
      <c r="P43" s="607"/>
      <c r="Q43" s="608"/>
      <c r="R43" s="609">
        <v>2700000</v>
      </c>
      <c r="S43" s="610"/>
      <c r="T43" s="610"/>
      <c r="U43" s="610"/>
      <c r="V43" s="610"/>
      <c r="W43" s="610"/>
      <c r="X43" s="610"/>
      <c r="Y43" s="611"/>
      <c r="Z43" s="635">
        <v>1.7</v>
      </c>
      <c r="AA43" s="635"/>
      <c r="AB43" s="635"/>
      <c r="AC43" s="635"/>
      <c r="AD43" s="636" t="s">
        <v>126</v>
      </c>
      <c r="AE43" s="636"/>
      <c r="AF43" s="636"/>
      <c r="AG43" s="636"/>
      <c r="AH43" s="636"/>
      <c r="AI43" s="636"/>
      <c r="AJ43" s="636"/>
      <c r="AK43" s="636"/>
      <c r="AL43" s="612" t="s">
        <v>586</v>
      </c>
      <c r="AM43" s="613"/>
      <c r="AN43" s="613"/>
      <c r="AO43" s="637"/>
      <c r="CD43" s="606" t="s">
        <v>611</v>
      </c>
      <c r="CE43" s="607"/>
      <c r="CF43" s="607"/>
      <c r="CG43" s="607"/>
      <c r="CH43" s="607"/>
      <c r="CI43" s="607"/>
      <c r="CJ43" s="607"/>
      <c r="CK43" s="607"/>
      <c r="CL43" s="607"/>
      <c r="CM43" s="607"/>
      <c r="CN43" s="607"/>
      <c r="CO43" s="607"/>
      <c r="CP43" s="607"/>
      <c r="CQ43" s="608"/>
      <c r="CR43" s="609">
        <v>738774</v>
      </c>
      <c r="CS43" s="619"/>
      <c r="CT43" s="619"/>
      <c r="CU43" s="619"/>
      <c r="CV43" s="619"/>
      <c r="CW43" s="619"/>
      <c r="CX43" s="619"/>
      <c r="CY43" s="620"/>
      <c r="CZ43" s="612">
        <v>0.5</v>
      </c>
      <c r="DA43" s="621"/>
      <c r="DB43" s="621"/>
      <c r="DC43" s="622"/>
      <c r="DD43" s="615">
        <v>738774</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612</v>
      </c>
      <c r="C44" s="587"/>
      <c r="D44" s="587"/>
      <c r="E44" s="587"/>
      <c r="F44" s="587"/>
      <c r="G44" s="587"/>
      <c r="H44" s="587"/>
      <c r="I44" s="587"/>
      <c r="J44" s="587"/>
      <c r="K44" s="587"/>
      <c r="L44" s="587"/>
      <c r="M44" s="587"/>
      <c r="N44" s="587"/>
      <c r="O44" s="587"/>
      <c r="P44" s="587"/>
      <c r="Q44" s="588"/>
      <c r="R44" s="589">
        <v>161481120</v>
      </c>
      <c r="S44" s="623"/>
      <c r="T44" s="623"/>
      <c r="U44" s="623"/>
      <c r="V44" s="623"/>
      <c r="W44" s="623"/>
      <c r="X44" s="623"/>
      <c r="Y44" s="624"/>
      <c r="Z44" s="625">
        <v>100</v>
      </c>
      <c r="AA44" s="625"/>
      <c r="AB44" s="625"/>
      <c r="AC44" s="625"/>
      <c r="AD44" s="626">
        <v>83581890</v>
      </c>
      <c r="AE44" s="626"/>
      <c r="AF44" s="626"/>
      <c r="AG44" s="626"/>
      <c r="AH44" s="626"/>
      <c r="AI44" s="626"/>
      <c r="AJ44" s="626"/>
      <c r="AK44" s="626"/>
      <c r="AL44" s="592">
        <v>100</v>
      </c>
      <c r="AM44" s="627"/>
      <c r="AN44" s="627"/>
      <c r="AO44" s="628"/>
      <c r="CD44" s="629" t="s">
        <v>286</v>
      </c>
      <c r="CE44" s="630"/>
      <c r="CF44" s="606" t="s">
        <v>613</v>
      </c>
      <c r="CG44" s="607"/>
      <c r="CH44" s="607"/>
      <c r="CI44" s="607"/>
      <c r="CJ44" s="607"/>
      <c r="CK44" s="607"/>
      <c r="CL44" s="607"/>
      <c r="CM44" s="607"/>
      <c r="CN44" s="607"/>
      <c r="CO44" s="607"/>
      <c r="CP44" s="607"/>
      <c r="CQ44" s="608"/>
      <c r="CR44" s="609">
        <v>18504575</v>
      </c>
      <c r="CS44" s="610"/>
      <c r="CT44" s="610"/>
      <c r="CU44" s="610"/>
      <c r="CV44" s="610"/>
      <c r="CW44" s="610"/>
      <c r="CX44" s="610"/>
      <c r="CY44" s="611"/>
      <c r="CZ44" s="612">
        <v>12.1</v>
      </c>
      <c r="DA44" s="613"/>
      <c r="DB44" s="613"/>
      <c r="DC44" s="614"/>
      <c r="DD44" s="615">
        <v>7773311</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614</v>
      </c>
      <c r="CG45" s="607"/>
      <c r="CH45" s="607"/>
      <c r="CI45" s="607"/>
      <c r="CJ45" s="607"/>
      <c r="CK45" s="607"/>
      <c r="CL45" s="607"/>
      <c r="CM45" s="607"/>
      <c r="CN45" s="607"/>
      <c r="CO45" s="607"/>
      <c r="CP45" s="607"/>
      <c r="CQ45" s="608"/>
      <c r="CR45" s="609">
        <v>7172354</v>
      </c>
      <c r="CS45" s="619"/>
      <c r="CT45" s="619"/>
      <c r="CU45" s="619"/>
      <c r="CV45" s="619"/>
      <c r="CW45" s="619"/>
      <c r="CX45" s="619"/>
      <c r="CY45" s="620"/>
      <c r="CZ45" s="612">
        <v>4.7</v>
      </c>
      <c r="DA45" s="621"/>
      <c r="DB45" s="621"/>
      <c r="DC45" s="622"/>
      <c r="DD45" s="615">
        <v>1037495</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327</v>
      </c>
      <c r="CD46" s="631"/>
      <c r="CE46" s="632"/>
      <c r="CF46" s="606" t="s">
        <v>328</v>
      </c>
      <c r="CG46" s="607"/>
      <c r="CH46" s="607"/>
      <c r="CI46" s="607"/>
      <c r="CJ46" s="607"/>
      <c r="CK46" s="607"/>
      <c r="CL46" s="607"/>
      <c r="CM46" s="607"/>
      <c r="CN46" s="607"/>
      <c r="CO46" s="607"/>
      <c r="CP46" s="607"/>
      <c r="CQ46" s="608"/>
      <c r="CR46" s="609">
        <v>10694982</v>
      </c>
      <c r="CS46" s="610"/>
      <c r="CT46" s="610"/>
      <c r="CU46" s="610"/>
      <c r="CV46" s="610"/>
      <c r="CW46" s="610"/>
      <c r="CX46" s="610"/>
      <c r="CY46" s="611"/>
      <c r="CZ46" s="612">
        <v>7</v>
      </c>
      <c r="DA46" s="613"/>
      <c r="DB46" s="613"/>
      <c r="DC46" s="614"/>
      <c r="DD46" s="615">
        <v>6642341</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329</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330</v>
      </c>
      <c r="CG47" s="607"/>
      <c r="CH47" s="607"/>
      <c r="CI47" s="607"/>
      <c r="CJ47" s="607"/>
      <c r="CK47" s="607"/>
      <c r="CL47" s="607"/>
      <c r="CM47" s="607"/>
      <c r="CN47" s="607"/>
      <c r="CO47" s="607"/>
      <c r="CP47" s="607"/>
      <c r="CQ47" s="608"/>
      <c r="CR47" s="609">
        <v>150581</v>
      </c>
      <c r="CS47" s="619"/>
      <c r="CT47" s="619"/>
      <c r="CU47" s="619"/>
      <c r="CV47" s="619"/>
      <c r="CW47" s="619"/>
      <c r="CX47" s="619"/>
      <c r="CY47" s="620"/>
      <c r="CZ47" s="612">
        <v>0.1</v>
      </c>
      <c r="DA47" s="621"/>
      <c r="DB47" s="621"/>
      <c r="DC47" s="622"/>
      <c r="DD47" s="615">
        <v>6381</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331</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332</v>
      </c>
      <c r="CG48" s="607"/>
      <c r="CH48" s="607"/>
      <c r="CI48" s="607"/>
      <c r="CJ48" s="607"/>
      <c r="CK48" s="607"/>
      <c r="CL48" s="607"/>
      <c r="CM48" s="607"/>
      <c r="CN48" s="607"/>
      <c r="CO48" s="607"/>
      <c r="CP48" s="607"/>
      <c r="CQ48" s="608"/>
      <c r="CR48" s="609" t="s">
        <v>126</v>
      </c>
      <c r="CS48" s="610"/>
      <c r="CT48" s="610"/>
      <c r="CU48" s="610"/>
      <c r="CV48" s="610"/>
      <c r="CW48" s="610"/>
      <c r="CX48" s="610"/>
      <c r="CY48" s="611"/>
      <c r="CZ48" s="612" t="s">
        <v>126</v>
      </c>
      <c r="DA48" s="613"/>
      <c r="DB48" s="613"/>
      <c r="DC48" s="614"/>
      <c r="DD48" s="615" t="s">
        <v>126</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4"/>
      <c r="CD49" s="586" t="s">
        <v>333</v>
      </c>
      <c r="CE49" s="587"/>
      <c r="CF49" s="587"/>
      <c r="CG49" s="587"/>
      <c r="CH49" s="587"/>
      <c r="CI49" s="587"/>
      <c r="CJ49" s="587"/>
      <c r="CK49" s="587"/>
      <c r="CL49" s="587"/>
      <c r="CM49" s="587"/>
      <c r="CN49" s="587"/>
      <c r="CO49" s="587"/>
      <c r="CP49" s="587"/>
      <c r="CQ49" s="588"/>
      <c r="CR49" s="589">
        <v>153273328</v>
      </c>
      <c r="CS49" s="590"/>
      <c r="CT49" s="590"/>
      <c r="CU49" s="590"/>
      <c r="CV49" s="590"/>
      <c r="CW49" s="590"/>
      <c r="CX49" s="590"/>
      <c r="CY49" s="591"/>
      <c r="CZ49" s="592">
        <v>100</v>
      </c>
      <c r="DA49" s="593"/>
      <c r="DB49" s="593"/>
      <c r="DC49" s="594"/>
      <c r="DD49" s="595">
        <v>89972376</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344"/>
    </row>
  </sheetData>
  <sheetProtection algorithmName="SHA-512" hashValue="mzhxfYoHtjK1CmuJs8Y0e/2UwJIu+jJPU06Bp2XfsJy4FJnh6StlluN/ZEdJ6e/t5K2HfG1WvElrFWRjqijt1g==" saltValue="3QDxXcaKqSnNwkJjsPPqR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073" t="s">
        <v>334</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335</v>
      </c>
      <c r="DK2" s="1075"/>
      <c r="DL2" s="1075"/>
      <c r="DM2" s="1075"/>
      <c r="DN2" s="1075"/>
      <c r="DO2" s="1076"/>
      <c r="DP2" s="214"/>
      <c r="DQ2" s="1074" t="s">
        <v>336</v>
      </c>
      <c r="DR2" s="1075"/>
      <c r="DS2" s="1075"/>
      <c r="DT2" s="1075"/>
      <c r="DU2" s="1075"/>
      <c r="DV2" s="1075"/>
      <c r="DW2" s="1075"/>
      <c r="DX2" s="1075"/>
      <c r="DY2" s="1075"/>
      <c r="DZ2" s="1076"/>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42" t="s">
        <v>337</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338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15">
      <c r="A5" s="978" t="s">
        <v>339</v>
      </c>
      <c r="B5" s="979"/>
      <c r="C5" s="979"/>
      <c r="D5" s="979"/>
      <c r="E5" s="979"/>
      <c r="F5" s="979"/>
      <c r="G5" s="979"/>
      <c r="H5" s="979"/>
      <c r="I5" s="979"/>
      <c r="J5" s="979"/>
      <c r="K5" s="979"/>
      <c r="L5" s="979"/>
      <c r="M5" s="979"/>
      <c r="N5" s="979"/>
      <c r="O5" s="979"/>
      <c r="P5" s="980"/>
      <c r="Q5" s="984" t="s">
        <v>340</v>
      </c>
      <c r="R5" s="985"/>
      <c r="S5" s="985"/>
      <c r="T5" s="985"/>
      <c r="U5" s="986"/>
      <c r="V5" s="984" t="s">
        <v>341</v>
      </c>
      <c r="W5" s="985"/>
      <c r="X5" s="985"/>
      <c r="Y5" s="985"/>
      <c r="Z5" s="986"/>
      <c r="AA5" s="984" t="s">
        <v>342</v>
      </c>
      <c r="AB5" s="985"/>
      <c r="AC5" s="985"/>
      <c r="AD5" s="985"/>
      <c r="AE5" s="985"/>
      <c r="AF5" s="1077" t="s">
        <v>343</v>
      </c>
      <c r="AG5" s="985"/>
      <c r="AH5" s="985"/>
      <c r="AI5" s="985"/>
      <c r="AJ5" s="998"/>
      <c r="AK5" s="985" t="s">
        <v>344</v>
      </c>
      <c r="AL5" s="985"/>
      <c r="AM5" s="985"/>
      <c r="AN5" s="985"/>
      <c r="AO5" s="986"/>
      <c r="AP5" s="984" t="s">
        <v>345</v>
      </c>
      <c r="AQ5" s="985"/>
      <c r="AR5" s="985"/>
      <c r="AS5" s="985"/>
      <c r="AT5" s="986"/>
      <c r="AU5" s="984" t="s">
        <v>346</v>
      </c>
      <c r="AV5" s="985"/>
      <c r="AW5" s="985"/>
      <c r="AX5" s="985"/>
      <c r="AY5" s="998"/>
      <c r="AZ5" s="218"/>
      <c r="BA5" s="218"/>
      <c r="BB5" s="218"/>
      <c r="BC5" s="218"/>
      <c r="BD5" s="218"/>
      <c r="BE5" s="219"/>
      <c r="BF5" s="219"/>
      <c r="BG5" s="219"/>
      <c r="BH5" s="219"/>
      <c r="BI5" s="219"/>
      <c r="BJ5" s="219"/>
      <c r="BK5" s="219"/>
      <c r="BL5" s="219"/>
      <c r="BM5" s="219"/>
      <c r="BN5" s="219"/>
      <c r="BO5" s="219"/>
      <c r="BP5" s="219"/>
      <c r="BQ5" s="978" t="s">
        <v>347</v>
      </c>
      <c r="BR5" s="979"/>
      <c r="BS5" s="979"/>
      <c r="BT5" s="979"/>
      <c r="BU5" s="979"/>
      <c r="BV5" s="979"/>
      <c r="BW5" s="979"/>
      <c r="BX5" s="979"/>
      <c r="BY5" s="979"/>
      <c r="BZ5" s="979"/>
      <c r="CA5" s="979"/>
      <c r="CB5" s="979"/>
      <c r="CC5" s="979"/>
      <c r="CD5" s="979"/>
      <c r="CE5" s="979"/>
      <c r="CF5" s="979"/>
      <c r="CG5" s="980"/>
      <c r="CH5" s="984" t="s">
        <v>348</v>
      </c>
      <c r="CI5" s="985"/>
      <c r="CJ5" s="985"/>
      <c r="CK5" s="985"/>
      <c r="CL5" s="986"/>
      <c r="CM5" s="984" t="s">
        <v>349</v>
      </c>
      <c r="CN5" s="985"/>
      <c r="CO5" s="985"/>
      <c r="CP5" s="985"/>
      <c r="CQ5" s="986"/>
      <c r="CR5" s="984" t="s">
        <v>350</v>
      </c>
      <c r="CS5" s="985"/>
      <c r="CT5" s="985"/>
      <c r="CU5" s="985"/>
      <c r="CV5" s="986"/>
      <c r="CW5" s="984" t="s">
        <v>351</v>
      </c>
      <c r="CX5" s="985"/>
      <c r="CY5" s="985"/>
      <c r="CZ5" s="985"/>
      <c r="DA5" s="986"/>
      <c r="DB5" s="984" t="s">
        <v>352</v>
      </c>
      <c r="DC5" s="985"/>
      <c r="DD5" s="985"/>
      <c r="DE5" s="985"/>
      <c r="DF5" s="986"/>
      <c r="DG5" s="1067" t="s">
        <v>353</v>
      </c>
      <c r="DH5" s="1068"/>
      <c r="DI5" s="1068"/>
      <c r="DJ5" s="1068"/>
      <c r="DK5" s="1069"/>
      <c r="DL5" s="1067" t="s">
        <v>354</v>
      </c>
      <c r="DM5" s="1068"/>
      <c r="DN5" s="1068"/>
      <c r="DO5" s="1068"/>
      <c r="DP5" s="1069"/>
      <c r="DQ5" s="984" t="s">
        <v>355</v>
      </c>
      <c r="DR5" s="985"/>
      <c r="DS5" s="985"/>
      <c r="DT5" s="985"/>
      <c r="DU5" s="986"/>
      <c r="DV5" s="984" t="s">
        <v>346</v>
      </c>
      <c r="DW5" s="985"/>
      <c r="DX5" s="985"/>
      <c r="DY5" s="985"/>
      <c r="DZ5" s="998"/>
      <c r="EA5" s="220"/>
    </row>
    <row r="6" spans="1:131" s="221"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15">
      <c r="A7" s="222">
        <v>1</v>
      </c>
      <c r="B7" s="1030" t="s">
        <v>356</v>
      </c>
      <c r="C7" s="1031"/>
      <c r="D7" s="1031"/>
      <c r="E7" s="1031"/>
      <c r="F7" s="1031"/>
      <c r="G7" s="1031"/>
      <c r="H7" s="1031"/>
      <c r="I7" s="1031"/>
      <c r="J7" s="1031"/>
      <c r="K7" s="1031"/>
      <c r="L7" s="1031"/>
      <c r="M7" s="1031"/>
      <c r="N7" s="1031"/>
      <c r="O7" s="1031"/>
      <c r="P7" s="1032"/>
      <c r="Q7" s="1085">
        <v>160986</v>
      </c>
      <c r="R7" s="1086"/>
      <c r="S7" s="1086"/>
      <c r="T7" s="1086"/>
      <c r="U7" s="1086"/>
      <c r="V7" s="1086">
        <v>153133</v>
      </c>
      <c r="W7" s="1086"/>
      <c r="X7" s="1086"/>
      <c r="Y7" s="1086"/>
      <c r="Z7" s="1086"/>
      <c r="AA7" s="1086">
        <f>Q7-V7</f>
        <v>7853</v>
      </c>
      <c r="AB7" s="1086"/>
      <c r="AC7" s="1086"/>
      <c r="AD7" s="1086"/>
      <c r="AE7" s="1087"/>
      <c r="AF7" s="1088">
        <v>5247</v>
      </c>
      <c r="AG7" s="1089"/>
      <c r="AH7" s="1089"/>
      <c r="AI7" s="1089"/>
      <c r="AJ7" s="1090"/>
      <c r="AK7" s="1091">
        <v>181</v>
      </c>
      <c r="AL7" s="1092"/>
      <c r="AM7" s="1092"/>
      <c r="AN7" s="1092"/>
      <c r="AO7" s="1092"/>
      <c r="AP7" s="1092">
        <v>82885</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t="s">
        <v>566</v>
      </c>
      <c r="BT7" s="1083"/>
      <c r="BU7" s="1083"/>
      <c r="BV7" s="1083"/>
      <c r="BW7" s="1083"/>
      <c r="BX7" s="1083"/>
      <c r="BY7" s="1083"/>
      <c r="BZ7" s="1083"/>
      <c r="CA7" s="1083"/>
      <c r="CB7" s="1083"/>
      <c r="CC7" s="1083"/>
      <c r="CD7" s="1083"/>
      <c r="CE7" s="1083"/>
      <c r="CF7" s="1083"/>
      <c r="CG7" s="1095"/>
      <c r="CH7" s="1079">
        <v>-33</v>
      </c>
      <c r="CI7" s="1080"/>
      <c r="CJ7" s="1080"/>
      <c r="CK7" s="1080"/>
      <c r="CL7" s="1081"/>
      <c r="CM7" s="1079">
        <v>1213</v>
      </c>
      <c r="CN7" s="1080"/>
      <c r="CO7" s="1080"/>
      <c r="CP7" s="1080"/>
      <c r="CQ7" s="1081"/>
      <c r="CR7" s="1079">
        <v>100</v>
      </c>
      <c r="CS7" s="1080"/>
      <c r="CT7" s="1080"/>
      <c r="CU7" s="1080"/>
      <c r="CV7" s="1081"/>
      <c r="CW7" s="1079" t="s">
        <v>573</v>
      </c>
      <c r="CX7" s="1080"/>
      <c r="CY7" s="1080"/>
      <c r="CZ7" s="1080"/>
      <c r="DA7" s="1081"/>
      <c r="DB7" s="1079" t="s">
        <v>574</v>
      </c>
      <c r="DC7" s="1080"/>
      <c r="DD7" s="1080"/>
      <c r="DE7" s="1080"/>
      <c r="DF7" s="1081"/>
      <c r="DG7" s="1079" t="s">
        <v>574</v>
      </c>
      <c r="DH7" s="1080"/>
      <c r="DI7" s="1080"/>
      <c r="DJ7" s="1080"/>
      <c r="DK7" s="1081"/>
      <c r="DL7" s="1079" t="s">
        <v>574</v>
      </c>
      <c r="DM7" s="1080"/>
      <c r="DN7" s="1080"/>
      <c r="DO7" s="1080"/>
      <c r="DP7" s="1081"/>
      <c r="DQ7" s="1079" t="s">
        <v>574</v>
      </c>
      <c r="DR7" s="1080"/>
      <c r="DS7" s="1080"/>
      <c r="DT7" s="1080"/>
      <c r="DU7" s="1081"/>
      <c r="DV7" s="1082"/>
      <c r="DW7" s="1083"/>
      <c r="DX7" s="1083"/>
      <c r="DY7" s="1083"/>
      <c r="DZ7" s="1084"/>
      <c r="EA7" s="220"/>
    </row>
    <row r="8" spans="1:131" s="221" customFormat="1" ht="26.25" customHeight="1" x14ac:dyDescent="0.15">
      <c r="A8" s="224">
        <v>2</v>
      </c>
      <c r="B8" s="1013" t="s">
        <v>357</v>
      </c>
      <c r="C8" s="1014"/>
      <c r="D8" s="1014"/>
      <c r="E8" s="1014"/>
      <c r="F8" s="1014"/>
      <c r="G8" s="1014"/>
      <c r="H8" s="1014"/>
      <c r="I8" s="1014"/>
      <c r="J8" s="1014"/>
      <c r="K8" s="1014"/>
      <c r="L8" s="1014"/>
      <c r="M8" s="1014"/>
      <c r="N8" s="1014"/>
      <c r="O8" s="1014"/>
      <c r="P8" s="1015"/>
      <c r="Q8" s="1021">
        <v>1340</v>
      </c>
      <c r="R8" s="1022"/>
      <c r="S8" s="1022"/>
      <c r="T8" s="1022"/>
      <c r="U8" s="1022"/>
      <c r="V8" s="1022">
        <v>1094</v>
      </c>
      <c r="W8" s="1022"/>
      <c r="X8" s="1022"/>
      <c r="Y8" s="1022"/>
      <c r="Z8" s="1022"/>
      <c r="AA8" s="1022">
        <f t="shared" ref="AA8:AA10" si="0">Q8-V8</f>
        <v>246</v>
      </c>
      <c r="AB8" s="1022"/>
      <c r="AC8" s="1022"/>
      <c r="AD8" s="1022"/>
      <c r="AE8" s="1023"/>
      <c r="AF8" s="1018">
        <v>136</v>
      </c>
      <c r="AG8" s="1019"/>
      <c r="AH8" s="1019"/>
      <c r="AI8" s="1019"/>
      <c r="AJ8" s="1020"/>
      <c r="AK8" s="1063">
        <v>630</v>
      </c>
      <c r="AL8" s="1064"/>
      <c r="AM8" s="1064"/>
      <c r="AN8" s="1064"/>
      <c r="AO8" s="1064"/>
      <c r="AP8" s="1064">
        <v>3207</v>
      </c>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t="s">
        <v>567</v>
      </c>
      <c r="BS8" s="975" t="s">
        <v>568</v>
      </c>
      <c r="BT8" s="976"/>
      <c r="BU8" s="976"/>
      <c r="BV8" s="976"/>
      <c r="BW8" s="976"/>
      <c r="BX8" s="976"/>
      <c r="BY8" s="976"/>
      <c r="BZ8" s="976"/>
      <c r="CA8" s="976"/>
      <c r="CB8" s="976"/>
      <c r="CC8" s="976"/>
      <c r="CD8" s="976"/>
      <c r="CE8" s="976"/>
      <c r="CF8" s="976"/>
      <c r="CG8" s="997"/>
      <c r="CH8" s="972">
        <v>-1</v>
      </c>
      <c r="CI8" s="973"/>
      <c r="CJ8" s="973"/>
      <c r="CK8" s="973"/>
      <c r="CL8" s="974"/>
      <c r="CM8" s="972">
        <v>1703</v>
      </c>
      <c r="CN8" s="973"/>
      <c r="CO8" s="973"/>
      <c r="CP8" s="973"/>
      <c r="CQ8" s="974"/>
      <c r="CR8" s="972">
        <v>500</v>
      </c>
      <c r="CS8" s="973"/>
      <c r="CT8" s="973"/>
      <c r="CU8" s="973"/>
      <c r="CV8" s="974"/>
      <c r="CW8" s="972">
        <v>24</v>
      </c>
      <c r="CX8" s="973"/>
      <c r="CY8" s="973"/>
      <c r="CZ8" s="973"/>
      <c r="DA8" s="974"/>
      <c r="DB8" s="972" t="s">
        <v>574</v>
      </c>
      <c r="DC8" s="973"/>
      <c r="DD8" s="973"/>
      <c r="DE8" s="973"/>
      <c r="DF8" s="974"/>
      <c r="DG8" s="972" t="s">
        <v>574</v>
      </c>
      <c r="DH8" s="973"/>
      <c r="DI8" s="973"/>
      <c r="DJ8" s="973"/>
      <c r="DK8" s="974"/>
      <c r="DL8" s="972" t="s">
        <v>574</v>
      </c>
      <c r="DM8" s="973"/>
      <c r="DN8" s="973"/>
      <c r="DO8" s="973"/>
      <c r="DP8" s="974"/>
      <c r="DQ8" s="972">
        <v>22</v>
      </c>
      <c r="DR8" s="973"/>
      <c r="DS8" s="973"/>
      <c r="DT8" s="973"/>
      <c r="DU8" s="974"/>
      <c r="DV8" s="975"/>
      <c r="DW8" s="976"/>
      <c r="DX8" s="976"/>
      <c r="DY8" s="976"/>
      <c r="DZ8" s="977"/>
      <c r="EA8" s="220"/>
    </row>
    <row r="9" spans="1:131" s="221" customFormat="1" ht="26.25" customHeight="1" x14ac:dyDescent="0.15">
      <c r="A9" s="224">
        <v>3</v>
      </c>
      <c r="B9" s="1013" t="s">
        <v>358</v>
      </c>
      <c r="C9" s="1014"/>
      <c r="D9" s="1014"/>
      <c r="E9" s="1014"/>
      <c r="F9" s="1014"/>
      <c r="G9" s="1014"/>
      <c r="H9" s="1014"/>
      <c r="I9" s="1014"/>
      <c r="J9" s="1014"/>
      <c r="K9" s="1014"/>
      <c r="L9" s="1014"/>
      <c r="M9" s="1014"/>
      <c r="N9" s="1014"/>
      <c r="O9" s="1014"/>
      <c r="P9" s="1015"/>
      <c r="Q9" s="1021">
        <v>520</v>
      </c>
      <c r="R9" s="1022"/>
      <c r="S9" s="1022"/>
      <c r="T9" s="1022"/>
      <c r="U9" s="1022"/>
      <c r="V9" s="1022">
        <v>449</v>
      </c>
      <c r="W9" s="1022"/>
      <c r="X9" s="1022"/>
      <c r="Y9" s="1022"/>
      <c r="Z9" s="1022"/>
      <c r="AA9" s="1022">
        <f t="shared" si="0"/>
        <v>71</v>
      </c>
      <c r="AB9" s="1022"/>
      <c r="AC9" s="1022"/>
      <c r="AD9" s="1022"/>
      <c r="AE9" s="1023"/>
      <c r="AF9" s="1018">
        <v>71</v>
      </c>
      <c r="AG9" s="1019"/>
      <c r="AH9" s="1019"/>
      <c r="AI9" s="1019"/>
      <c r="AJ9" s="1020"/>
      <c r="AK9" s="1063">
        <v>237</v>
      </c>
      <c r="AL9" s="1064"/>
      <c r="AM9" s="1064"/>
      <c r="AN9" s="1064"/>
      <c r="AO9" s="1064"/>
      <c r="AP9" s="1064">
        <v>1</v>
      </c>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t="s">
        <v>567</v>
      </c>
      <c r="BS9" s="975" t="s">
        <v>569</v>
      </c>
      <c r="BT9" s="976"/>
      <c r="BU9" s="976"/>
      <c r="BV9" s="976"/>
      <c r="BW9" s="976"/>
      <c r="BX9" s="976"/>
      <c r="BY9" s="976"/>
      <c r="BZ9" s="976"/>
      <c r="CA9" s="976"/>
      <c r="CB9" s="976"/>
      <c r="CC9" s="976"/>
      <c r="CD9" s="976"/>
      <c r="CE9" s="976"/>
      <c r="CF9" s="976"/>
      <c r="CG9" s="997"/>
      <c r="CH9" s="972">
        <v>-394</v>
      </c>
      <c r="CI9" s="973"/>
      <c r="CJ9" s="973"/>
      <c r="CK9" s="973"/>
      <c r="CL9" s="974"/>
      <c r="CM9" s="972">
        <v>4705</v>
      </c>
      <c r="CN9" s="973"/>
      <c r="CO9" s="973"/>
      <c r="CP9" s="973"/>
      <c r="CQ9" s="974"/>
      <c r="CR9" s="972">
        <v>501</v>
      </c>
      <c r="CS9" s="973"/>
      <c r="CT9" s="973"/>
      <c r="CU9" s="973"/>
      <c r="CV9" s="974"/>
      <c r="CW9" s="972">
        <v>262</v>
      </c>
      <c r="CX9" s="973"/>
      <c r="CY9" s="973"/>
      <c r="CZ9" s="973"/>
      <c r="DA9" s="974"/>
      <c r="DB9" s="972" t="s">
        <v>574</v>
      </c>
      <c r="DC9" s="973"/>
      <c r="DD9" s="973"/>
      <c r="DE9" s="973"/>
      <c r="DF9" s="974"/>
      <c r="DG9" s="972" t="s">
        <v>575</v>
      </c>
      <c r="DH9" s="973"/>
      <c r="DI9" s="973"/>
      <c r="DJ9" s="973"/>
      <c r="DK9" s="974"/>
      <c r="DL9" s="972" t="s">
        <v>574</v>
      </c>
      <c r="DM9" s="973"/>
      <c r="DN9" s="973"/>
      <c r="DO9" s="973"/>
      <c r="DP9" s="974"/>
      <c r="DQ9" s="972">
        <v>695</v>
      </c>
      <c r="DR9" s="973"/>
      <c r="DS9" s="973"/>
      <c r="DT9" s="973"/>
      <c r="DU9" s="974"/>
      <c r="DV9" s="975"/>
      <c r="DW9" s="976"/>
      <c r="DX9" s="976"/>
      <c r="DY9" s="976"/>
      <c r="DZ9" s="977"/>
      <c r="EA9" s="220"/>
    </row>
    <row r="10" spans="1:131" s="221" customFormat="1" ht="26.25" customHeight="1" x14ac:dyDescent="0.15">
      <c r="A10" s="224">
        <v>4</v>
      </c>
      <c r="B10" s="1013" t="s">
        <v>359</v>
      </c>
      <c r="C10" s="1014"/>
      <c r="D10" s="1014"/>
      <c r="E10" s="1014"/>
      <c r="F10" s="1014"/>
      <c r="G10" s="1014"/>
      <c r="H10" s="1014"/>
      <c r="I10" s="1014"/>
      <c r="J10" s="1014"/>
      <c r="K10" s="1014"/>
      <c r="L10" s="1014"/>
      <c r="M10" s="1014"/>
      <c r="N10" s="1014"/>
      <c r="O10" s="1014"/>
      <c r="P10" s="1015"/>
      <c r="Q10" s="1021">
        <v>54</v>
      </c>
      <c r="R10" s="1022"/>
      <c r="S10" s="1022"/>
      <c r="T10" s="1022"/>
      <c r="U10" s="1022"/>
      <c r="V10" s="1022">
        <v>16</v>
      </c>
      <c r="W10" s="1022"/>
      <c r="X10" s="1022"/>
      <c r="Y10" s="1022"/>
      <c r="Z10" s="1022"/>
      <c r="AA10" s="1022">
        <f t="shared" si="0"/>
        <v>38</v>
      </c>
      <c r="AB10" s="1022"/>
      <c r="AC10" s="1022"/>
      <c r="AD10" s="1022"/>
      <c r="AE10" s="1023"/>
      <c r="AF10" s="1018">
        <v>38</v>
      </c>
      <c r="AG10" s="1019"/>
      <c r="AH10" s="1019"/>
      <c r="AI10" s="1019"/>
      <c r="AJ10" s="1020"/>
      <c r="AK10" s="1063">
        <v>3</v>
      </c>
      <c r="AL10" s="1064"/>
      <c r="AM10" s="1064"/>
      <c r="AN10" s="1064"/>
      <c r="AO10" s="1064"/>
      <c r="AP10" s="1064">
        <v>136</v>
      </c>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t="s">
        <v>570</v>
      </c>
      <c r="BT10" s="976"/>
      <c r="BU10" s="976"/>
      <c r="BV10" s="976"/>
      <c r="BW10" s="976"/>
      <c r="BX10" s="976"/>
      <c r="BY10" s="976"/>
      <c r="BZ10" s="976"/>
      <c r="CA10" s="976"/>
      <c r="CB10" s="976"/>
      <c r="CC10" s="976"/>
      <c r="CD10" s="976"/>
      <c r="CE10" s="976"/>
      <c r="CF10" s="976"/>
      <c r="CG10" s="997"/>
      <c r="CH10" s="972">
        <v>85</v>
      </c>
      <c r="CI10" s="973"/>
      <c r="CJ10" s="973"/>
      <c r="CK10" s="973"/>
      <c r="CL10" s="974"/>
      <c r="CM10" s="972">
        <v>1749</v>
      </c>
      <c r="CN10" s="973"/>
      <c r="CO10" s="973"/>
      <c r="CP10" s="973"/>
      <c r="CQ10" s="974"/>
      <c r="CR10" s="972">
        <v>4</v>
      </c>
      <c r="CS10" s="973"/>
      <c r="CT10" s="973"/>
      <c r="CU10" s="973"/>
      <c r="CV10" s="974"/>
      <c r="CW10" s="972" t="s">
        <v>574</v>
      </c>
      <c r="CX10" s="973"/>
      <c r="CY10" s="973"/>
      <c r="CZ10" s="973"/>
      <c r="DA10" s="974"/>
      <c r="DB10" s="972" t="s">
        <v>574</v>
      </c>
      <c r="DC10" s="973"/>
      <c r="DD10" s="973"/>
      <c r="DE10" s="973"/>
      <c r="DF10" s="974"/>
      <c r="DG10" s="972" t="s">
        <v>575</v>
      </c>
      <c r="DH10" s="973"/>
      <c r="DI10" s="973"/>
      <c r="DJ10" s="973"/>
      <c r="DK10" s="974"/>
      <c r="DL10" s="972" t="s">
        <v>574</v>
      </c>
      <c r="DM10" s="973"/>
      <c r="DN10" s="973"/>
      <c r="DO10" s="973"/>
      <c r="DP10" s="974"/>
      <c r="DQ10" s="972" t="s">
        <v>574</v>
      </c>
      <c r="DR10" s="973"/>
      <c r="DS10" s="973"/>
      <c r="DT10" s="973"/>
      <c r="DU10" s="974"/>
      <c r="DV10" s="975"/>
      <c r="DW10" s="976"/>
      <c r="DX10" s="976"/>
      <c r="DY10" s="976"/>
      <c r="DZ10" s="977"/>
      <c r="EA10" s="220"/>
    </row>
    <row r="11" spans="1:131" s="221" customFormat="1" ht="26.25" customHeight="1" x14ac:dyDescent="0.15">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t="s">
        <v>571</v>
      </c>
      <c r="BT11" s="976"/>
      <c r="BU11" s="976"/>
      <c r="BV11" s="976"/>
      <c r="BW11" s="976"/>
      <c r="BX11" s="976"/>
      <c r="BY11" s="976"/>
      <c r="BZ11" s="976"/>
      <c r="CA11" s="976"/>
      <c r="CB11" s="976"/>
      <c r="CC11" s="976"/>
      <c r="CD11" s="976"/>
      <c r="CE11" s="976"/>
      <c r="CF11" s="976"/>
      <c r="CG11" s="997"/>
      <c r="CH11" s="972">
        <v>1991</v>
      </c>
      <c r="CI11" s="973"/>
      <c r="CJ11" s="973"/>
      <c r="CK11" s="973"/>
      <c r="CL11" s="974"/>
      <c r="CM11" s="972">
        <v>3073</v>
      </c>
      <c r="CN11" s="973"/>
      <c r="CO11" s="973"/>
      <c r="CP11" s="973"/>
      <c r="CQ11" s="974"/>
      <c r="CR11" s="972">
        <v>10</v>
      </c>
      <c r="CS11" s="973"/>
      <c r="CT11" s="973"/>
      <c r="CU11" s="973"/>
      <c r="CV11" s="974"/>
      <c r="CW11" s="972" t="s">
        <v>574</v>
      </c>
      <c r="CX11" s="973"/>
      <c r="CY11" s="973"/>
      <c r="CZ11" s="973"/>
      <c r="DA11" s="974"/>
      <c r="DB11" s="972" t="s">
        <v>574</v>
      </c>
      <c r="DC11" s="973"/>
      <c r="DD11" s="973"/>
      <c r="DE11" s="973"/>
      <c r="DF11" s="974"/>
      <c r="DG11" s="972" t="s">
        <v>574</v>
      </c>
      <c r="DH11" s="973"/>
      <c r="DI11" s="973"/>
      <c r="DJ11" s="973"/>
      <c r="DK11" s="974"/>
      <c r="DL11" s="972" t="s">
        <v>574</v>
      </c>
      <c r="DM11" s="973"/>
      <c r="DN11" s="973"/>
      <c r="DO11" s="973"/>
      <c r="DP11" s="974"/>
      <c r="DQ11" s="972" t="s">
        <v>574</v>
      </c>
      <c r="DR11" s="973"/>
      <c r="DS11" s="973"/>
      <c r="DT11" s="973"/>
      <c r="DU11" s="974"/>
      <c r="DV11" s="975"/>
      <c r="DW11" s="976"/>
      <c r="DX11" s="976"/>
      <c r="DY11" s="976"/>
      <c r="DZ11" s="977"/>
      <c r="EA11" s="220"/>
    </row>
    <row r="12" spans="1:131" s="221" customFormat="1" ht="26.25" customHeight="1" x14ac:dyDescent="0.15">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t="s">
        <v>572</v>
      </c>
      <c r="BT12" s="976"/>
      <c r="BU12" s="976"/>
      <c r="BV12" s="976"/>
      <c r="BW12" s="976"/>
      <c r="BX12" s="976"/>
      <c r="BY12" s="976"/>
      <c r="BZ12" s="976"/>
      <c r="CA12" s="976"/>
      <c r="CB12" s="976"/>
      <c r="CC12" s="976"/>
      <c r="CD12" s="976"/>
      <c r="CE12" s="976"/>
      <c r="CF12" s="976"/>
      <c r="CG12" s="997"/>
      <c r="CH12" s="972">
        <v>15</v>
      </c>
      <c r="CI12" s="973"/>
      <c r="CJ12" s="973"/>
      <c r="CK12" s="973"/>
      <c r="CL12" s="974"/>
      <c r="CM12" s="972">
        <v>62</v>
      </c>
      <c r="CN12" s="973"/>
      <c r="CO12" s="973"/>
      <c r="CP12" s="973"/>
      <c r="CQ12" s="974"/>
      <c r="CR12" s="972">
        <v>5</v>
      </c>
      <c r="CS12" s="973"/>
      <c r="CT12" s="973"/>
      <c r="CU12" s="973"/>
      <c r="CV12" s="974"/>
      <c r="CW12" s="972">
        <v>1</v>
      </c>
      <c r="CX12" s="973"/>
      <c r="CY12" s="973"/>
      <c r="CZ12" s="973"/>
      <c r="DA12" s="974"/>
      <c r="DB12" s="972" t="s">
        <v>574</v>
      </c>
      <c r="DC12" s="973"/>
      <c r="DD12" s="973"/>
      <c r="DE12" s="973"/>
      <c r="DF12" s="974"/>
      <c r="DG12" s="972" t="s">
        <v>574</v>
      </c>
      <c r="DH12" s="973"/>
      <c r="DI12" s="973"/>
      <c r="DJ12" s="973"/>
      <c r="DK12" s="974"/>
      <c r="DL12" s="972" t="s">
        <v>574</v>
      </c>
      <c r="DM12" s="973"/>
      <c r="DN12" s="973"/>
      <c r="DO12" s="973"/>
      <c r="DP12" s="974"/>
      <c r="DQ12" s="972" t="s">
        <v>574</v>
      </c>
      <c r="DR12" s="973"/>
      <c r="DS12" s="973"/>
      <c r="DT12" s="973"/>
      <c r="DU12" s="974"/>
      <c r="DV12" s="975"/>
      <c r="DW12" s="976"/>
      <c r="DX12" s="976"/>
      <c r="DY12" s="976"/>
      <c r="DZ12" s="977"/>
      <c r="EA12" s="220"/>
    </row>
    <row r="13" spans="1:131" s="221" customFormat="1" ht="26.25" customHeight="1" x14ac:dyDescent="0.15">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15">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15">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15">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15">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15">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15">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15">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15">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360</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
      <c r="A23" s="226" t="s">
        <v>361</v>
      </c>
      <c r="B23" s="920" t="s">
        <v>362</v>
      </c>
      <c r="C23" s="921"/>
      <c r="D23" s="921"/>
      <c r="E23" s="921"/>
      <c r="F23" s="921"/>
      <c r="G23" s="921"/>
      <c r="H23" s="921"/>
      <c r="I23" s="921"/>
      <c r="J23" s="921"/>
      <c r="K23" s="921"/>
      <c r="L23" s="921"/>
      <c r="M23" s="921"/>
      <c r="N23" s="921"/>
      <c r="O23" s="921"/>
      <c r="P23" s="931"/>
      <c r="Q23" s="1050">
        <v>161481</v>
      </c>
      <c r="R23" s="1044"/>
      <c r="S23" s="1044"/>
      <c r="T23" s="1044"/>
      <c r="U23" s="1044"/>
      <c r="V23" s="1044">
        <v>153273</v>
      </c>
      <c r="W23" s="1044"/>
      <c r="X23" s="1044"/>
      <c r="Y23" s="1044"/>
      <c r="Z23" s="1044"/>
      <c r="AA23" s="1044">
        <f t="shared" ref="AA23" si="1">Q23-V23</f>
        <v>8208</v>
      </c>
      <c r="AB23" s="1044"/>
      <c r="AC23" s="1044"/>
      <c r="AD23" s="1044"/>
      <c r="AE23" s="1051"/>
      <c r="AF23" s="1052">
        <v>5492</v>
      </c>
      <c r="AG23" s="1044"/>
      <c r="AH23" s="1044"/>
      <c r="AI23" s="1044"/>
      <c r="AJ23" s="1053"/>
      <c r="AK23" s="1054"/>
      <c r="AL23" s="1055"/>
      <c r="AM23" s="1055"/>
      <c r="AN23" s="1055"/>
      <c r="AO23" s="1055"/>
      <c r="AP23" s="1044">
        <v>86229</v>
      </c>
      <c r="AQ23" s="1044"/>
      <c r="AR23" s="1044"/>
      <c r="AS23" s="1044"/>
      <c r="AT23" s="1044"/>
      <c r="AU23" s="1045"/>
      <c r="AV23" s="1045"/>
      <c r="AW23" s="1045"/>
      <c r="AX23" s="1045"/>
      <c r="AY23" s="1046"/>
      <c r="AZ23" s="1047" t="s">
        <v>126</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15">
      <c r="A24" s="1043" t="s">
        <v>363</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
      <c r="A25" s="1042" t="s">
        <v>364</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15">
      <c r="A26" s="978" t="s">
        <v>339</v>
      </c>
      <c r="B26" s="979"/>
      <c r="C26" s="979"/>
      <c r="D26" s="979"/>
      <c r="E26" s="979"/>
      <c r="F26" s="979"/>
      <c r="G26" s="979"/>
      <c r="H26" s="979"/>
      <c r="I26" s="979"/>
      <c r="J26" s="979"/>
      <c r="K26" s="979"/>
      <c r="L26" s="979"/>
      <c r="M26" s="979"/>
      <c r="N26" s="979"/>
      <c r="O26" s="979"/>
      <c r="P26" s="980"/>
      <c r="Q26" s="984" t="s">
        <v>365</v>
      </c>
      <c r="R26" s="985"/>
      <c r="S26" s="985"/>
      <c r="T26" s="985"/>
      <c r="U26" s="986"/>
      <c r="V26" s="984" t="s">
        <v>366</v>
      </c>
      <c r="W26" s="985"/>
      <c r="X26" s="985"/>
      <c r="Y26" s="985"/>
      <c r="Z26" s="986"/>
      <c r="AA26" s="984" t="s">
        <v>367</v>
      </c>
      <c r="AB26" s="985"/>
      <c r="AC26" s="985"/>
      <c r="AD26" s="985"/>
      <c r="AE26" s="985"/>
      <c r="AF26" s="1038" t="s">
        <v>368</v>
      </c>
      <c r="AG26" s="991"/>
      <c r="AH26" s="991"/>
      <c r="AI26" s="991"/>
      <c r="AJ26" s="1039"/>
      <c r="AK26" s="985" t="s">
        <v>369</v>
      </c>
      <c r="AL26" s="985"/>
      <c r="AM26" s="985"/>
      <c r="AN26" s="985"/>
      <c r="AO26" s="986"/>
      <c r="AP26" s="984" t="s">
        <v>370</v>
      </c>
      <c r="AQ26" s="985"/>
      <c r="AR26" s="985"/>
      <c r="AS26" s="985"/>
      <c r="AT26" s="986"/>
      <c r="AU26" s="984" t="s">
        <v>371</v>
      </c>
      <c r="AV26" s="985"/>
      <c r="AW26" s="985"/>
      <c r="AX26" s="985"/>
      <c r="AY26" s="986"/>
      <c r="AZ26" s="984" t="s">
        <v>372</v>
      </c>
      <c r="BA26" s="985"/>
      <c r="BB26" s="985"/>
      <c r="BC26" s="985"/>
      <c r="BD26" s="986"/>
      <c r="BE26" s="984" t="s">
        <v>346</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15">
      <c r="A28" s="228">
        <v>1</v>
      </c>
      <c r="B28" s="1030" t="s">
        <v>373</v>
      </c>
      <c r="C28" s="1031"/>
      <c r="D28" s="1031"/>
      <c r="E28" s="1031"/>
      <c r="F28" s="1031"/>
      <c r="G28" s="1031"/>
      <c r="H28" s="1031"/>
      <c r="I28" s="1031"/>
      <c r="J28" s="1031"/>
      <c r="K28" s="1031"/>
      <c r="L28" s="1031"/>
      <c r="M28" s="1031"/>
      <c r="N28" s="1031"/>
      <c r="O28" s="1031"/>
      <c r="P28" s="1032"/>
      <c r="Q28" s="1033">
        <v>38303</v>
      </c>
      <c r="R28" s="1034"/>
      <c r="S28" s="1034"/>
      <c r="T28" s="1034"/>
      <c r="U28" s="1034"/>
      <c r="V28" s="1034">
        <v>37893</v>
      </c>
      <c r="W28" s="1034"/>
      <c r="X28" s="1034"/>
      <c r="Y28" s="1034"/>
      <c r="Z28" s="1034"/>
      <c r="AA28" s="1034">
        <f t="shared" ref="AA28" si="2">Q28-V28</f>
        <v>410</v>
      </c>
      <c r="AB28" s="1034"/>
      <c r="AC28" s="1034"/>
      <c r="AD28" s="1034"/>
      <c r="AE28" s="1035"/>
      <c r="AF28" s="1036">
        <v>410</v>
      </c>
      <c r="AG28" s="1034"/>
      <c r="AH28" s="1034"/>
      <c r="AI28" s="1034"/>
      <c r="AJ28" s="1037"/>
      <c r="AK28" s="1025">
        <v>3321</v>
      </c>
      <c r="AL28" s="1026"/>
      <c r="AM28" s="1026"/>
      <c r="AN28" s="1026"/>
      <c r="AO28" s="1026"/>
      <c r="AP28" s="1026" t="s">
        <v>562</v>
      </c>
      <c r="AQ28" s="1026"/>
      <c r="AR28" s="1026"/>
      <c r="AS28" s="1026"/>
      <c r="AT28" s="1026"/>
      <c r="AU28" s="1026" t="s">
        <v>563</v>
      </c>
      <c r="AV28" s="1026"/>
      <c r="AW28" s="1026"/>
      <c r="AX28" s="1026"/>
      <c r="AY28" s="1026"/>
      <c r="AZ28" s="1027" t="s">
        <v>562</v>
      </c>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15">
      <c r="A29" s="228">
        <v>2</v>
      </c>
      <c r="B29" s="1013" t="s">
        <v>374</v>
      </c>
      <c r="C29" s="1014"/>
      <c r="D29" s="1014"/>
      <c r="E29" s="1014"/>
      <c r="F29" s="1014"/>
      <c r="G29" s="1014"/>
      <c r="H29" s="1014"/>
      <c r="I29" s="1014"/>
      <c r="J29" s="1014"/>
      <c r="K29" s="1014"/>
      <c r="L29" s="1014"/>
      <c r="M29" s="1014"/>
      <c r="N29" s="1014"/>
      <c r="O29" s="1014"/>
      <c r="P29" s="1015"/>
      <c r="Q29" s="1021">
        <v>29660</v>
      </c>
      <c r="R29" s="1022"/>
      <c r="S29" s="1022"/>
      <c r="T29" s="1022"/>
      <c r="U29" s="1022"/>
      <c r="V29" s="1022">
        <v>29107</v>
      </c>
      <c r="W29" s="1022"/>
      <c r="X29" s="1022"/>
      <c r="Y29" s="1022"/>
      <c r="Z29" s="1022"/>
      <c r="AA29" s="1022">
        <f t="shared" ref="AA29:AA35" si="3">Q29-V29</f>
        <v>553</v>
      </c>
      <c r="AB29" s="1022"/>
      <c r="AC29" s="1022"/>
      <c r="AD29" s="1022"/>
      <c r="AE29" s="1023"/>
      <c r="AF29" s="1018">
        <v>553</v>
      </c>
      <c r="AG29" s="1019"/>
      <c r="AH29" s="1019"/>
      <c r="AI29" s="1019"/>
      <c r="AJ29" s="1020"/>
      <c r="AK29" s="963">
        <v>4467</v>
      </c>
      <c r="AL29" s="954"/>
      <c r="AM29" s="954"/>
      <c r="AN29" s="954"/>
      <c r="AO29" s="954"/>
      <c r="AP29" s="954" t="s">
        <v>562</v>
      </c>
      <c r="AQ29" s="954"/>
      <c r="AR29" s="954"/>
      <c r="AS29" s="954"/>
      <c r="AT29" s="954"/>
      <c r="AU29" s="954" t="s">
        <v>562</v>
      </c>
      <c r="AV29" s="954"/>
      <c r="AW29" s="954"/>
      <c r="AX29" s="954"/>
      <c r="AY29" s="954"/>
      <c r="AZ29" s="1024" t="s">
        <v>562</v>
      </c>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15">
      <c r="A30" s="228">
        <v>3</v>
      </c>
      <c r="B30" s="1013" t="s">
        <v>375</v>
      </c>
      <c r="C30" s="1014"/>
      <c r="D30" s="1014"/>
      <c r="E30" s="1014"/>
      <c r="F30" s="1014"/>
      <c r="G30" s="1014"/>
      <c r="H30" s="1014"/>
      <c r="I30" s="1014"/>
      <c r="J30" s="1014"/>
      <c r="K30" s="1014"/>
      <c r="L30" s="1014"/>
      <c r="M30" s="1014"/>
      <c r="N30" s="1014"/>
      <c r="O30" s="1014"/>
      <c r="P30" s="1015"/>
      <c r="Q30" s="1021">
        <v>5934</v>
      </c>
      <c r="R30" s="1022"/>
      <c r="S30" s="1022"/>
      <c r="T30" s="1022"/>
      <c r="U30" s="1022"/>
      <c r="V30" s="1022">
        <v>5890</v>
      </c>
      <c r="W30" s="1022"/>
      <c r="X30" s="1022"/>
      <c r="Y30" s="1022"/>
      <c r="Z30" s="1022"/>
      <c r="AA30" s="1022">
        <f t="shared" si="3"/>
        <v>44</v>
      </c>
      <c r="AB30" s="1022"/>
      <c r="AC30" s="1022"/>
      <c r="AD30" s="1022"/>
      <c r="AE30" s="1023"/>
      <c r="AF30" s="1018">
        <v>44</v>
      </c>
      <c r="AG30" s="1019"/>
      <c r="AH30" s="1019"/>
      <c r="AI30" s="1019"/>
      <c r="AJ30" s="1020"/>
      <c r="AK30" s="963">
        <v>880</v>
      </c>
      <c r="AL30" s="954"/>
      <c r="AM30" s="954"/>
      <c r="AN30" s="954"/>
      <c r="AO30" s="954"/>
      <c r="AP30" s="954" t="s">
        <v>562</v>
      </c>
      <c r="AQ30" s="954"/>
      <c r="AR30" s="954"/>
      <c r="AS30" s="954"/>
      <c r="AT30" s="954"/>
      <c r="AU30" s="954" t="s">
        <v>562</v>
      </c>
      <c r="AV30" s="954"/>
      <c r="AW30" s="954"/>
      <c r="AX30" s="954"/>
      <c r="AY30" s="954"/>
      <c r="AZ30" s="1024" t="s">
        <v>565</v>
      </c>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15">
      <c r="A31" s="228">
        <v>4</v>
      </c>
      <c r="B31" s="1013" t="s">
        <v>376</v>
      </c>
      <c r="C31" s="1014"/>
      <c r="D31" s="1014"/>
      <c r="E31" s="1014"/>
      <c r="F31" s="1014"/>
      <c r="G31" s="1014"/>
      <c r="H31" s="1014"/>
      <c r="I31" s="1014"/>
      <c r="J31" s="1014"/>
      <c r="K31" s="1014"/>
      <c r="L31" s="1014"/>
      <c r="M31" s="1014"/>
      <c r="N31" s="1014"/>
      <c r="O31" s="1014"/>
      <c r="P31" s="1015"/>
      <c r="Q31" s="1021">
        <v>154</v>
      </c>
      <c r="R31" s="1022"/>
      <c r="S31" s="1022"/>
      <c r="T31" s="1022"/>
      <c r="U31" s="1022"/>
      <c r="V31" s="1022">
        <v>144</v>
      </c>
      <c r="W31" s="1022"/>
      <c r="X31" s="1022"/>
      <c r="Y31" s="1022"/>
      <c r="Z31" s="1022"/>
      <c r="AA31" s="1022">
        <f t="shared" si="3"/>
        <v>10</v>
      </c>
      <c r="AB31" s="1022"/>
      <c r="AC31" s="1022"/>
      <c r="AD31" s="1022"/>
      <c r="AE31" s="1023"/>
      <c r="AF31" s="1018">
        <v>10</v>
      </c>
      <c r="AG31" s="1019"/>
      <c r="AH31" s="1019"/>
      <c r="AI31" s="1019"/>
      <c r="AJ31" s="1020"/>
      <c r="AK31" s="963">
        <v>132</v>
      </c>
      <c r="AL31" s="954"/>
      <c r="AM31" s="954"/>
      <c r="AN31" s="954"/>
      <c r="AO31" s="954"/>
      <c r="AP31" s="954">
        <v>537</v>
      </c>
      <c r="AQ31" s="954"/>
      <c r="AR31" s="954"/>
      <c r="AS31" s="954"/>
      <c r="AT31" s="954"/>
      <c r="AU31" s="954">
        <v>453</v>
      </c>
      <c r="AV31" s="954"/>
      <c r="AW31" s="954"/>
      <c r="AX31" s="954"/>
      <c r="AY31" s="954"/>
      <c r="AZ31" s="1024" t="s">
        <v>563</v>
      </c>
      <c r="BA31" s="1024"/>
      <c r="BB31" s="1024"/>
      <c r="BC31" s="1024"/>
      <c r="BD31" s="1024"/>
      <c r="BE31" s="955"/>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15">
      <c r="A32" s="228">
        <v>5</v>
      </c>
      <c r="B32" s="1013" t="s">
        <v>377</v>
      </c>
      <c r="C32" s="1014"/>
      <c r="D32" s="1014"/>
      <c r="E32" s="1014"/>
      <c r="F32" s="1014"/>
      <c r="G32" s="1014"/>
      <c r="H32" s="1014"/>
      <c r="I32" s="1014"/>
      <c r="J32" s="1014"/>
      <c r="K32" s="1014"/>
      <c r="L32" s="1014"/>
      <c r="M32" s="1014"/>
      <c r="N32" s="1014"/>
      <c r="O32" s="1014"/>
      <c r="P32" s="1015"/>
      <c r="Q32" s="1021">
        <v>8414</v>
      </c>
      <c r="R32" s="1022"/>
      <c r="S32" s="1022"/>
      <c r="T32" s="1022"/>
      <c r="U32" s="1022"/>
      <c r="V32" s="1022">
        <v>6749</v>
      </c>
      <c r="W32" s="1022"/>
      <c r="X32" s="1022"/>
      <c r="Y32" s="1022"/>
      <c r="Z32" s="1022"/>
      <c r="AA32" s="1022">
        <f t="shared" si="3"/>
        <v>1665</v>
      </c>
      <c r="AB32" s="1022"/>
      <c r="AC32" s="1022"/>
      <c r="AD32" s="1022"/>
      <c r="AE32" s="1023"/>
      <c r="AF32" s="1018">
        <v>8890</v>
      </c>
      <c r="AG32" s="1019"/>
      <c r="AH32" s="1019"/>
      <c r="AI32" s="1019"/>
      <c r="AJ32" s="1020"/>
      <c r="AK32" s="963">
        <v>7</v>
      </c>
      <c r="AL32" s="954"/>
      <c r="AM32" s="954"/>
      <c r="AN32" s="954"/>
      <c r="AO32" s="954"/>
      <c r="AP32" s="954">
        <v>3572</v>
      </c>
      <c r="AQ32" s="954"/>
      <c r="AR32" s="954"/>
      <c r="AS32" s="954"/>
      <c r="AT32" s="954"/>
      <c r="AU32" s="954">
        <v>4</v>
      </c>
      <c r="AV32" s="954"/>
      <c r="AW32" s="954"/>
      <c r="AX32" s="954"/>
      <c r="AY32" s="954"/>
      <c r="AZ32" s="1024" t="s">
        <v>562</v>
      </c>
      <c r="BA32" s="1024"/>
      <c r="BB32" s="1024"/>
      <c r="BC32" s="1024"/>
      <c r="BD32" s="1024"/>
      <c r="BE32" s="955" t="s">
        <v>378</v>
      </c>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15">
      <c r="A33" s="228">
        <v>6</v>
      </c>
      <c r="B33" s="1013" t="s">
        <v>379</v>
      </c>
      <c r="C33" s="1014"/>
      <c r="D33" s="1014"/>
      <c r="E33" s="1014"/>
      <c r="F33" s="1014"/>
      <c r="G33" s="1014"/>
      <c r="H33" s="1014"/>
      <c r="I33" s="1014"/>
      <c r="J33" s="1014"/>
      <c r="K33" s="1014"/>
      <c r="L33" s="1014"/>
      <c r="M33" s="1014"/>
      <c r="N33" s="1014"/>
      <c r="O33" s="1014"/>
      <c r="P33" s="1015"/>
      <c r="Q33" s="1021">
        <v>10211</v>
      </c>
      <c r="R33" s="1022"/>
      <c r="S33" s="1022"/>
      <c r="T33" s="1022"/>
      <c r="U33" s="1022"/>
      <c r="V33" s="1022">
        <v>9249</v>
      </c>
      <c r="W33" s="1022"/>
      <c r="X33" s="1022"/>
      <c r="Y33" s="1022"/>
      <c r="Z33" s="1022"/>
      <c r="AA33" s="1022">
        <f t="shared" si="3"/>
        <v>962</v>
      </c>
      <c r="AB33" s="1022"/>
      <c r="AC33" s="1022"/>
      <c r="AD33" s="1022"/>
      <c r="AE33" s="1023"/>
      <c r="AF33" s="1018">
        <v>5115</v>
      </c>
      <c r="AG33" s="1019"/>
      <c r="AH33" s="1019"/>
      <c r="AI33" s="1019"/>
      <c r="AJ33" s="1020"/>
      <c r="AK33" s="963">
        <v>1396</v>
      </c>
      <c r="AL33" s="954"/>
      <c r="AM33" s="954"/>
      <c r="AN33" s="954"/>
      <c r="AO33" s="954"/>
      <c r="AP33" s="954">
        <v>31599</v>
      </c>
      <c r="AQ33" s="954"/>
      <c r="AR33" s="954"/>
      <c r="AS33" s="954"/>
      <c r="AT33" s="954"/>
      <c r="AU33" s="954">
        <v>5656</v>
      </c>
      <c r="AV33" s="954"/>
      <c r="AW33" s="954"/>
      <c r="AX33" s="954"/>
      <c r="AY33" s="954"/>
      <c r="AZ33" s="1024" t="s">
        <v>562</v>
      </c>
      <c r="BA33" s="1024"/>
      <c r="BB33" s="1024"/>
      <c r="BC33" s="1024"/>
      <c r="BD33" s="1024"/>
      <c r="BE33" s="955" t="s">
        <v>378</v>
      </c>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15">
      <c r="A34" s="228">
        <v>7</v>
      </c>
      <c r="B34" s="1013" t="s">
        <v>380</v>
      </c>
      <c r="C34" s="1014"/>
      <c r="D34" s="1014"/>
      <c r="E34" s="1014"/>
      <c r="F34" s="1014"/>
      <c r="G34" s="1014"/>
      <c r="H34" s="1014"/>
      <c r="I34" s="1014"/>
      <c r="J34" s="1014"/>
      <c r="K34" s="1014"/>
      <c r="L34" s="1014"/>
      <c r="M34" s="1014"/>
      <c r="N34" s="1014"/>
      <c r="O34" s="1014"/>
      <c r="P34" s="1015"/>
      <c r="Q34" s="1021">
        <v>305</v>
      </c>
      <c r="R34" s="1022"/>
      <c r="S34" s="1022"/>
      <c r="T34" s="1022"/>
      <c r="U34" s="1022"/>
      <c r="V34" s="1022">
        <v>305</v>
      </c>
      <c r="W34" s="1022"/>
      <c r="X34" s="1022"/>
      <c r="Y34" s="1022"/>
      <c r="Z34" s="1022"/>
      <c r="AA34" s="1022">
        <f t="shared" si="3"/>
        <v>0</v>
      </c>
      <c r="AB34" s="1022"/>
      <c r="AC34" s="1022"/>
      <c r="AD34" s="1022"/>
      <c r="AE34" s="1023"/>
      <c r="AF34" s="1018">
        <v>2287</v>
      </c>
      <c r="AG34" s="1019"/>
      <c r="AH34" s="1019"/>
      <c r="AI34" s="1019"/>
      <c r="AJ34" s="1020"/>
      <c r="AK34" s="963">
        <v>249</v>
      </c>
      <c r="AL34" s="954"/>
      <c r="AM34" s="954"/>
      <c r="AN34" s="954"/>
      <c r="AO34" s="954"/>
      <c r="AP34" s="954">
        <v>475</v>
      </c>
      <c r="AQ34" s="954"/>
      <c r="AR34" s="954"/>
      <c r="AS34" s="954"/>
      <c r="AT34" s="954"/>
      <c r="AU34" s="954">
        <v>290</v>
      </c>
      <c r="AV34" s="954"/>
      <c r="AW34" s="954"/>
      <c r="AX34" s="954"/>
      <c r="AY34" s="954"/>
      <c r="AZ34" s="1024" t="s">
        <v>562</v>
      </c>
      <c r="BA34" s="1024"/>
      <c r="BB34" s="1024"/>
      <c r="BC34" s="1024"/>
      <c r="BD34" s="1024"/>
      <c r="BE34" s="955" t="s">
        <v>378</v>
      </c>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15">
      <c r="A35" s="228">
        <v>8</v>
      </c>
      <c r="B35" s="1013" t="s">
        <v>381</v>
      </c>
      <c r="C35" s="1014"/>
      <c r="D35" s="1014"/>
      <c r="E35" s="1014"/>
      <c r="F35" s="1014"/>
      <c r="G35" s="1014"/>
      <c r="H35" s="1014"/>
      <c r="I35" s="1014"/>
      <c r="J35" s="1014"/>
      <c r="K35" s="1014"/>
      <c r="L35" s="1014"/>
      <c r="M35" s="1014"/>
      <c r="N35" s="1014"/>
      <c r="O35" s="1014"/>
      <c r="P35" s="1015"/>
      <c r="Q35" s="1021">
        <v>767</v>
      </c>
      <c r="R35" s="1022"/>
      <c r="S35" s="1022"/>
      <c r="T35" s="1022"/>
      <c r="U35" s="1022"/>
      <c r="V35" s="1022">
        <v>655</v>
      </c>
      <c r="W35" s="1022"/>
      <c r="X35" s="1022"/>
      <c r="Y35" s="1022"/>
      <c r="Z35" s="1022"/>
      <c r="AA35" s="1022">
        <f t="shared" si="3"/>
        <v>112</v>
      </c>
      <c r="AB35" s="1022"/>
      <c r="AC35" s="1022"/>
      <c r="AD35" s="1022"/>
      <c r="AE35" s="1023"/>
      <c r="AF35" s="1018">
        <v>112</v>
      </c>
      <c r="AG35" s="1019"/>
      <c r="AH35" s="1019"/>
      <c r="AI35" s="1019"/>
      <c r="AJ35" s="1020"/>
      <c r="AK35" s="963">
        <v>50</v>
      </c>
      <c r="AL35" s="954"/>
      <c r="AM35" s="954"/>
      <c r="AN35" s="954"/>
      <c r="AO35" s="954"/>
      <c r="AP35" s="954">
        <v>1473</v>
      </c>
      <c r="AQ35" s="954"/>
      <c r="AR35" s="954"/>
      <c r="AS35" s="954"/>
      <c r="AT35" s="954"/>
      <c r="AU35" s="954">
        <v>791</v>
      </c>
      <c r="AV35" s="954"/>
      <c r="AW35" s="954"/>
      <c r="AX35" s="954"/>
      <c r="AY35" s="954"/>
      <c r="AZ35" s="1024" t="s">
        <v>562</v>
      </c>
      <c r="BA35" s="1024"/>
      <c r="BB35" s="1024"/>
      <c r="BC35" s="1024"/>
      <c r="BD35" s="1024"/>
      <c r="BE35" s="955" t="s">
        <v>382</v>
      </c>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15">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15">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15">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15">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15">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15">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15">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15">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15">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15">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15">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15">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15">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15">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15">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15">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15">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15">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15">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15">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15">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15">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15">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15">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15">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15">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383</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
      <c r="A63" s="226" t="s">
        <v>361</v>
      </c>
      <c r="B63" s="920" t="s">
        <v>384</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17422</v>
      </c>
      <c r="AG63" s="942"/>
      <c r="AH63" s="942"/>
      <c r="AI63" s="942"/>
      <c r="AJ63" s="1005"/>
      <c r="AK63" s="1006"/>
      <c r="AL63" s="946"/>
      <c r="AM63" s="946"/>
      <c r="AN63" s="946"/>
      <c r="AO63" s="946"/>
      <c r="AP63" s="942">
        <f>SUM(AP28:AT62)</f>
        <v>37656</v>
      </c>
      <c r="AQ63" s="942"/>
      <c r="AR63" s="942"/>
      <c r="AS63" s="942"/>
      <c r="AT63" s="942"/>
      <c r="AU63" s="942">
        <f>SUM(AU28:AY62)</f>
        <v>7194</v>
      </c>
      <c r="AV63" s="942"/>
      <c r="AW63" s="942"/>
      <c r="AX63" s="942"/>
      <c r="AY63" s="942"/>
      <c r="AZ63" s="1000"/>
      <c r="BA63" s="1000"/>
      <c r="BB63" s="1000"/>
      <c r="BC63" s="1000"/>
      <c r="BD63" s="1000"/>
      <c r="BE63" s="943"/>
      <c r="BF63" s="943"/>
      <c r="BG63" s="943"/>
      <c r="BH63" s="943"/>
      <c r="BI63" s="944"/>
      <c r="BJ63" s="1001" t="s">
        <v>385</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
      <c r="A65" s="218" t="s">
        <v>386</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15">
      <c r="A66" s="978" t="s">
        <v>387</v>
      </c>
      <c r="B66" s="979"/>
      <c r="C66" s="979"/>
      <c r="D66" s="979"/>
      <c r="E66" s="979"/>
      <c r="F66" s="979"/>
      <c r="G66" s="979"/>
      <c r="H66" s="979"/>
      <c r="I66" s="979"/>
      <c r="J66" s="979"/>
      <c r="K66" s="979"/>
      <c r="L66" s="979"/>
      <c r="M66" s="979"/>
      <c r="N66" s="979"/>
      <c r="O66" s="979"/>
      <c r="P66" s="980"/>
      <c r="Q66" s="984" t="s">
        <v>365</v>
      </c>
      <c r="R66" s="985"/>
      <c r="S66" s="985"/>
      <c r="T66" s="985"/>
      <c r="U66" s="986"/>
      <c r="V66" s="984" t="s">
        <v>388</v>
      </c>
      <c r="W66" s="985"/>
      <c r="X66" s="985"/>
      <c r="Y66" s="985"/>
      <c r="Z66" s="986"/>
      <c r="AA66" s="984" t="s">
        <v>389</v>
      </c>
      <c r="AB66" s="985"/>
      <c r="AC66" s="985"/>
      <c r="AD66" s="985"/>
      <c r="AE66" s="986"/>
      <c r="AF66" s="990" t="s">
        <v>390</v>
      </c>
      <c r="AG66" s="991"/>
      <c r="AH66" s="991"/>
      <c r="AI66" s="991"/>
      <c r="AJ66" s="992"/>
      <c r="AK66" s="984" t="s">
        <v>391</v>
      </c>
      <c r="AL66" s="979"/>
      <c r="AM66" s="979"/>
      <c r="AN66" s="979"/>
      <c r="AO66" s="980"/>
      <c r="AP66" s="984" t="s">
        <v>370</v>
      </c>
      <c r="AQ66" s="985"/>
      <c r="AR66" s="985"/>
      <c r="AS66" s="985"/>
      <c r="AT66" s="986"/>
      <c r="AU66" s="984" t="s">
        <v>392</v>
      </c>
      <c r="AV66" s="985"/>
      <c r="AW66" s="985"/>
      <c r="AX66" s="985"/>
      <c r="AY66" s="986"/>
      <c r="AZ66" s="984" t="s">
        <v>346</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15">
      <c r="A68" s="222">
        <v>1</v>
      </c>
      <c r="B68" s="968" t="s">
        <v>552</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562</v>
      </c>
      <c r="AQ68" s="965"/>
      <c r="AR68" s="965"/>
      <c r="AS68" s="965"/>
      <c r="AT68" s="965"/>
      <c r="AU68" s="965" t="s">
        <v>564</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15">
      <c r="A69" s="224">
        <v>2</v>
      </c>
      <c r="B69" s="957" t="s">
        <v>553</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10</v>
      </c>
      <c r="AB69" s="954"/>
      <c r="AC69" s="954"/>
      <c r="AD69" s="954"/>
      <c r="AE69" s="954"/>
      <c r="AF69" s="954">
        <v>40</v>
      </c>
      <c r="AG69" s="954"/>
      <c r="AH69" s="954"/>
      <c r="AI69" s="954"/>
      <c r="AJ69" s="954"/>
      <c r="AK69" s="954" t="s">
        <v>562</v>
      </c>
      <c r="AL69" s="954"/>
      <c r="AM69" s="954"/>
      <c r="AN69" s="954"/>
      <c r="AO69" s="954"/>
      <c r="AP69" s="954" t="s">
        <v>562</v>
      </c>
      <c r="AQ69" s="954"/>
      <c r="AR69" s="954"/>
      <c r="AS69" s="954"/>
      <c r="AT69" s="954"/>
      <c r="AU69" s="954" t="s">
        <v>562</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15">
      <c r="A70" s="224">
        <v>3</v>
      </c>
      <c r="B70" s="957" t="s">
        <v>554</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562</v>
      </c>
      <c r="AQ70" s="954"/>
      <c r="AR70" s="954"/>
      <c r="AS70" s="954"/>
      <c r="AT70" s="954"/>
      <c r="AU70" s="954" t="s">
        <v>562</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15">
      <c r="A71" s="224">
        <v>4</v>
      </c>
      <c r="B71" s="957" t="s">
        <v>555</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562</v>
      </c>
      <c r="AL71" s="954"/>
      <c r="AM71" s="954"/>
      <c r="AN71" s="954"/>
      <c r="AO71" s="954"/>
      <c r="AP71" s="954" t="s">
        <v>563</v>
      </c>
      <c r="AQ71" s="954"/>
      <c r="AR71" s="954"/>
      <c r="AS71" s="954"/>
      <c r="AT71" s="954"/>
      <c r="AU71" s="954" t="s">
        <v>563</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15">
      <c r="A72" s="224">
        <v>5</v>
      </c>
      <c r="B72" s="957" t="s">
        <v>556</v>
      </c>
      <c r="C72" s="958"/>
      <c r="D72" s="958"/>
      <c r="E72" s="958"/>
      <c r="F72" s="958"/>
      <c r="G72" s="958"/>
      <c r="H72" s="958"/>
      <c r="I72" s="958"/>
      <c r="J72" s="958"/>
      <c r="K72" s="958"/>
      <c r="L72" s="958"/>
      <c r="M72" s="958"/>
      <c r="N72" s="958"/>
      <c r="O72" s="958"/>
      <c r="P72" s="959"/>
      <c r="Q72" s="960">
        <v>2584</v>
      </c>
      <c r="R72" s="954"/>
      <c r="S72" s="954"/>
      <c r="T72" s="954"/>
      <c r="U72" s="954"/>
      <c r="V72" s="954">
        <v>2324</v>
      </c>
      <c r="W72" s="954"/>
      <c r="X72" s="954"/>
      <c r="Y72" s="954"/>
      <c r="Z72" s="954"/>
      <c r="AA72" s="954">
        <v>261</v>
      </c>
      <c r="AB72" s="954"/>
      <c r="AC72" s="954"/>
      <c r="AD72" s="954"/>
      <c r="AE72" s="954"/>
      <c r="AF72" s="954">
        <v>261</v>
      </c>
      <c r="AG72" s="954"/>
      <c r="AH72" s="954"/>
      <c r="AI72" s="954"/>
      <c r="AJ72" s="954"/>
      <c r="AK72" s="954">
        <v>168</v>
      </c>
      <c r="AL72" s="954"/>
      <c r="AM72" s="954"/>
      <c r="AN72" s="954"/>
      <c r="AO72" s="954"/>
      <c r="AP72" s="954" t="s">
        <v>562</v>
      </c>
      <c r="AQ72" s="954"/>
      <c r="AR72" s="954"/>
      <c r="AS72" s="954"/>
      <c r="AT72" s="954"/>
      <c r="AU72" s="954" t="s">
        <v>562</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15">
      <c r="A73" s="224">
        <v>6</v>
      </c>
      <c r="B73" s="957" t="s">
        <v>557</v>
      </c>
      <c r="C73" s="958"/>
      <c r="D73" s="958"/>
      <c r="E73" s="958"/>
      <c r="F73" s="958"/>
      <c r="G73" s="958"/>
      <c r="H73" s="958"/>
      <c r="I73" s="958"/>
      <c r="J73" s="958"/>
      <c r="K73" s="958"/>
      <c r="L73" s="958"/>
      <c r="M73" s="958"/>
      <c r="N73" s="958"/>
      <c r="O73" s="958"/>
      <c r="P73" s="959"/>
      <c r="Q73" s="960">
        <v>698021</v>
      </c>
      <c r="R73" s="954"/>
      <c r="S73" s="954"/>
      <c r="T73" s="954"/>
      <c r="U73" s="954"/>
      <c r="V73" s="954">
        <v>682226</v>
      </c>
      <c r="W73" s="954"/>
      <c r="X73" s="954"/>
      <c r="Y73" s="954"/>
      <c r="Z73" s="954"/>
      <c r="AA73" s="954">
        <v>15795</v>
      </c>
      <c r="AB73" s="954"/>
      <c r="AC73" s="954"/>
      <c r="AD73" s="954"/>
      <c r="AE73" s="954"/>
      <c r="AF73" s="954">
        <v>15795</v>
      </c>
      <c r="AG73" s="954"/>
      <c r="AH73" s="954"/>
      <c r="AI73" s="954"/>
      <c r="AJ73" s="954"/>
      <c r="AK73" s="954">
        <v>3838</v>
      </c>
      <c r="AL73" s="954"/>
      <c r="AM73" s="954"/>
      <c r="AN73" s="954"/>
      <c r="AO73" s="954"/>
      <c r="AP73" s="954" t="s">
        <v>562</v>
      </c>
      <c r="AQ73" s="954"/>
      <c r="AR73" s="954"/>
      <c r="AS73" s="954"/>
      <c r="AT73" s="954"/>
      <c r="AU73" s="954" t="s">
        <v>562</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15">
      <c r="A74" s="224">
        <v>7</v>
      </c>
      <c r="B74" s="957" t="s">
        <v>558</v>
      </c>
      <c r="C74" s="958"/>
      <c r="D74" s="958"/>
      <c r="E74" s="958"/>
      <c r="F74" s="958"/>
      <c r="G74" s="958"/>
      <c r="H74" s="958"/>
      <c r="I74" s="958"/>
      <c r="J74" s="958"/>
      <c r="K74" s="958"/>
      <c r="L74" s="958"/>
      <c r="M74" s="958"/>
      <c r="N74" s="958"/>
      <c r="O74" s="958"/>
      <c r="P74" s="959"/>
      <c r="Q74" s="960">
        <v>11956</v>
      </c>
      <c r="R74" s="954"/>
      <c r="S74" s="954"/>
      <c r="T74" s="954"/>
      <c r="U74" s="954"/>
      <c r="V74" s="954">
        <v>9976</v>
      </c>
      <c r="W74" s="954"/>
      <c r="X74" s="954"/>
      <c r="Y74" s="954"/>
      <c r="Z74" s="954"/>
      <c r="AA74" s="954">
        <v>1980</v>
      </c>
      <c r="AB74" s="954"/>
      <c r="AC74" s="954"/>
      <c r="AD74" s="954"/>
      <c r="AE74" s="954"/>
      <c r="AF74" s="954">
        <v>11037</v>
      </c>
      <c r="AG74" s="954"/>
      <c r="AH74" s="954"/>
      <c r="AI74" s="954"/>
      <c r="AJ74" s="954"/>
      <c r="AK74" s="954">
        <v>2</v>
      </c>
      <c r="AL74" s="954"/>
      <c r="AM74" s="954"/>
      <c r="AN74" s="954"/>
      <c r="AO74" s="954"/>
      <c r="AP74" s="954">
        <v>25413</v>
      </c>
      <c r="AQ74" s="954"/>
      <c r="AR74" s="954"/>
      <c r="AS74" s="954"/>
      <c r="AT74" s="954"/>
      <c r="AU74" s="954" t="s">
        <v>562</v>
      </c>
      <c r="AV74" s="954"/>
      <c r="AW74" s="954"/>
      <c r="AX74" s="954"/>
      <c r="AY74" s="954"/>
      <c r="AZ74" s="955" t="s">
        <v>561</v>
      </c>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15">
      <c r="A75" s="224">
        <v>8</v>
      </c>
      <c r="B75" s="957" t="s">
        <v>559</v>
      </c>
      <c r="C75" s="958"/>
      <c r="D75" s="958"/>
      <c r="E75" s="958"/>
      <c r="F75" s="958"/>
      <c r="G75" s="958"/>
      <c r="H75" s="958"/>
      <c r="I75" s="958"/>
      <c r="J75" s="958"/>
      <c r="K75" s="958"/>
      <c r="L75" s="958"/>
      <c r="M75" s="958"/>
      <c r="N75" s="958"/>
      <c r="O75" s="958"/>
      <c r="P75" s="959"/>
      <c r="Q75" s="961">
        <v>5393</v>
      </c>
      <c r="R75" s="962"/>
      <c r="S75" s="962"/>
      <c r="T75" s="962"/>
      <c r="U75" s="963"/>
      <c r="V75" s="964">
        <v>5156</v>
      </c>
      <c r="W75" s="962"/>
      <c r="X75" s="962"/>
      <c r="Y75" s="962"/>
      <c r="Z75" s="963"/>
      <c r="AA75" s="964">
        <v>237</v>
      </c>
      <c r="AB75" s="962"/>
      <c r="AC75" s="962"/>
      <c r="AD75" s="962"/>
      <c r="AE75" s="963"/>
      <c r="AF75" s="964">
        <v>141</v>
      </c>
      <c r="AG75" s="962"/>
      <c r="AH75" s="962"/>
      <c r="AI75" s="962"/>
      <c r="AJ75" s="963"/>
      <c r="AK75" s="964">
        <v>55</v>
      </c>
      <c r="AL75" s="962"/>
      <c r="AM75" s="962"/>
      <c r="AN75" s="962"/>
      <c r="AO75" s="963"/>
      <c r="AP75" s="964">
        <v>1986</v>
      </c>
      <c r="AQ75" s="962"/>
      <c r="AR75" s="962"/>
      <c r="AS75" s="962"/>
      <c r="AT75" s="963"/>
      <c r="AU75" s="964">
        <v>724</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15">
      <c r="A76" s="224">
        <v>9</v>
      </c>
      <c r="B76" s="957" t="s">
        <v>560</v>
      </c>
      <c r="C76" s="958"/>
      <c r="D76" s="958"/>
      <c r="E76" s="958"/>
      <c r="F76" s="958"/>
      <c r="G76" s="958"/>
      <c r="H76" s="958"/>
      <c r="I76" s="958"/>
      <c r="J76" s="958"/>
      <c r="K76" s="958"/>
      <c r="L76" s="958"/>
      <c r="M76" s="958"/>
      <c r="N76" s="958"/>
      <c r="O76" s="958"/>
      <c r="P76" s="959"/>
      <c r="Q76" s="961">
        <v>928</v>
      </c>
      <c r="R76" s="962"/>
      <c r="S76" s="962"/>
      <c r="T76" s="962"/>
      <c r="U76" s="963"/>
      <c r="V76" s="964">
        <v>793</v>
      </c>
      <c r="W76" s="962"/>
      <c r="X76" s="962"/>
      <c r="Y76" s="962"/>
      <c r="Z76" s="963"/>
      <c r="AA76" s="964">
        <v>135</v>
      </c>
      <c r="AB76" s="962"/>
      <c r="AC76" s="962"/>
      <c r="AD76" s="962"/>
      <c r="AE76" s="963"/>
      <c r="AF76" s="964">
        <v>48</v>
      </c>
      <c r="AG76" s="962"/>
      <c r="AH76" s="962"/>
      <c r="AI76" s="962"/>
      <c r="AJ76" s="963"/>
      <c r="AK76" s="964">
        <v>40</v>
      </c>
      <c r="AL76" s="962"/>
      <c r="AM76" s="962"/>
      <c r="AN76" s="962"/>
      <c r="AO76" s="963"/>
      <c r="AP76" s="964">
        <v>997</v>
      </c>
      <c r="AQ76" s="962"/>
      <c r="AR76" s="962"/>
      <c r="AS76" s="962"/>
      <c r="AT76" s="963"/>
      <c r="AU76" s="964">
        <v>500</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15">
      <c r="A77" s="224">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15">
      <c r="A78" s="224">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15">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15">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15">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15">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15">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15">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15">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15">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15">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
      <c r="A88" s="226" t="s">
        <v>361</v>
      </c>
      <c r="B88" s="920" t="s">
        <v>393</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f>SUM(AF68:AJ76)</f>
        <v>27821</v>
      </c>
      <c r="AG88" s="942"/>
      <c r="AH88" s="942"/>
      <c r="AI88" s="942"/>
      <c r="AJ88" s="942"/>
      <c r="AK88" s="946"/>
      <c r="AL88" s="946"/>
      <c r="AM88" s="946"/>
      <c r="AN88" s="946"/>
      <c r="AO88" s="946"/>
      <c r="AP88" s="942">
        <f>SUM(AP68:AT76)</f>
        <v>28396</v>
      </c>
      <c r="AQ88" s="942"/>
      <c r="AR88" s="942"/>
      <c r="AS88" s="942"/>
      <c r="AT88" s="942"/>
      <c r="AU88" s="942">
        <f>SUM(AU68:AY76)</f>
        <v>1224</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361</v>
      </c>
      <c r="BR102" s="920" t="s">
        <v>394</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f>SUM(CR7:CV88)</f>
        <v>1120</v>
      </c>
      <c r="CS102" s="936"/>
      <c r="CT102" s="936"/>
      <c r="CU102" s="936"/>
      <c r="CV102" s="937"/>
      <c r="CW102" s="935">
        <f>SUM(CW7:DA88)</f>
        <v>287</v>
      </c>
      <c r="CX102" s="936"/>
      <c r="CY102" s="936"/>
      <c r="CZ102" s="936"/>
      <c r="DA102" s="937"/>
      <c r="DB102" s="935" t="s">
        <v>574</v>
      </c>
      <c r="DC102" s="936"/>
      <c r="DD102" s="936"/>
      <c r="DE102" s="936"/>
      <c r="DF102" s="937"/>
      <c r="DG102" s="935" t="s">
        <v>574</v>
      </c>
      <c r="DH102" s="936"/>
      <c r="DI102" s="936"/>
      <c r="DJ102" s="936"/>
      <c r="DK102" s="937"/>
      <c r="DL102" s="935" t="s">
        <v>615</v>
      </c>
      <c r="DM102" s="936"/>
      <c r="DN102" s="936"/>
      <c r="DO102" s="936"/>
      <c r="DP102" s="937"/>
      <c r="DQ102" s="935">
        <f>SUM(DQ7:DU88)</f>
        <v>717</v>
      </c>
      <c r="DR102" s="936"/>
      <c r="DS102" s="936"/>
      <c r="DT102" s="936"/>
      <c r="DU102" s="937"/>
      <c r="DV102" s="920"/>
      <c r="DW102" s="921"/>
      <c r="DX102" s="921"/>
      <c r="DY102" s="921"/>
      <c r="DZ102" s="922"/>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395</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396</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397</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398</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5" t="s">
        <v>399</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400</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15">
      <c r="A109" s="878" t="s">
        <v>401</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402</v>
      </c>
      <c r="AB109" s="879"/>
      <c r="AC109" s="879"/>
      <c r="AD109" s="879"/>
      <c r="AE109" s="880"/>
      <c r="AF109" s="881" t="s">
        <v>403</v>
      </c>
      <c r="AG109" s="879"/>
      <c r="AH109" s="879"/>
      <c r="AI109" s="879"/>
      <c r="AJ109" s="880"/>
      <c r="AK109" s="881" t="s">
        <v>288</v>
      </c>
      <c r="AL109" s="879"/>
      <c r="AM109" s="879"/>
      <c r="AN109" s="879"/>
      <c r="AO109" s="880"/>
      <c r="AP109" s="881" t="s">
        <v>404</v>
      </c>
      <c r="AQ109" s="879"/>
      <c r="AR109" s="879"/>
      <c r="AS109" s="879"/>
      <c r="AT109" s="912"/>
      <c r="AU109" s="878" t="s">
        <v>401</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402</v>
      </c>
      <c r="BR109" s="879"/>
      <c r="BS109" s="879"/>
      <c r="BT109" s="879"/>
      <c r="BU109" s="880"/>
      <c r="BV109" s="881" t="s">
        <v>403</v>
      </c>
      <c r="BW109" s="879"/>
      <c r="BX109" s="879"/>
      <c r="BY109" s="879"/>
      <c r="BZ109" s="880"/>
      <c r="CA109" s="881" t="s">
        <v>288</v>
      </c>
      <c r="CB109" s="879"/>
      <c r="CC109" s="879"/>
      <c r="CD109" s="879"/>
      <c r="CE109" s="880"/>
      <c r="CF109" s="919" t="s">
        <v>404</v>
      </c>
      <c r="CG109" s="919"/>
      <c r="CH109" s="919"/>
      <c r="CI109" s="919"/>
      <c r="CJ109" s="919"/>
      <c r="CK109" s="881" t="s">
        <v>405</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402</v>
      </c>
      <c r="DH109" s="879"/>
      <c r="DI109" s="879"/>
      <c r="DJ109" s="879"/>
      <c r="DK109" s="880"/>
      <c r="DL109" s="881" t="s">
        <v>403</v>
      </c>
      <c r="DM109" s="879"/>
      <c r="DN109" s="879"/>
      <c r="DO109" s="879"/>
      <c r="DP109" s="880"/>
      <c r="DQ109" s="881" t="s">
        <v>288</v>
      </c>
      <c r="DR109" s="879"/>
      <c r="DS109" s="879"/>
      <c r="DT109" s="879"/>
      <c r="DU109" s="880"/>
      <c r="DV109" s="881" t="s">
        <v>404</v>
      </c>
      <c r="DW109" s="879"/>
      <c r="DX109" s="879"/>
      <c r="DY109" s="879"/>
      <c r="DZ109" s="912"/>
    </row>
    <row r="110" spans="1:131" s="216" customFormat="1" ht="26.25" customHeight="1" x14ac:dyDescent="0.15">
      <c r="A110" s="790" t="s">
        <v>406</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10000806</v>
      </c>
      <c r="AB110" s="872"/>
      <c r="AC110" s="872"/>
      <c r="AD110" s="872"/>
      <c r="AE110" s="873"/>
      <c r="AF110" s="874">
        <v>9941634</v>
      </c>
      <c r="AG110" s="872"/>
      <c r="AH110" s="872"/>
      <c r="AI110" s="872"/>
      <c r="AJ110" s="873"/>
      <c r="AK110" s="874">
        <v>9414497</v>
      </c>
      <c r="AL110" s="872"/>
      <c r="AM110" s="872"/>
      <c r="AN110" s="872"/>
      <c r="AO110" s="873"/>
      <c r="AP110" s="875">
        <v>12.1</v>
      </c>
      <c r="AQ110" s="876"/>
      <c r="AR110" s="876"/>
      <c r="AS110" s="876"/>
      <c r="AT110" s="877"/>
      <c r="AU110" s="913" t="s">
        <v>71</v>
      </c>
      <c r="AV110" s="914"/>
      <c r="AW110" s="914"/>
      <c r="AX110" s="914"/>
      <c r="AY110" s="914"/>
      <c r="AZ110" s="843" t="s">
        <v>407</v>
      </c>
      <c r="BA110" s="791"/>
      <c r="BB110" s="791"/>
      <c r="BC110" s="791"/>
      <c r="BD110" s="791"/>
      <c r="BE110" s="791"/>
      <c r="BF110" s="791"/>
      <c r="BG110" s="791"/>
      <c r="BH110" s="791"/>
      <c r="BI110" s="791"/>
      <c r="BJ110" s="791"/>
      <c r="BK110" s="791"/>
      <c r="BL110" s="791"/>
      <c r="BM110" s="791"/>
      <c r="BN110" s="791"/>
      <c r="BO110" s="791"/>
      <c r="BP110" s="792"/>
      <c r="BQ110" s="844">
        <v>89274552</v>
      </c>
      <c r="BR110" s="825"/>
      <c r="BS110" s="825"/>
      <c r="BT110" s="825"/>
      <c r="BU110" s="825"/>
      <c r="BV110" s="825">
        <v>87840368</v>
      </c>
      <c r="BW110" s="825"/>
      <c r="BX110" s="825"/>
      <c r="BY110" s="825"/>
      <c r="BZ110" s="825"/>
      <c r="CA110" s="825">
        <v>86228784</v>
      </c>
      <c r="CB110" s="825"/>
      <c r="CC110" s="825"/>
      <c r="CD110" s="825"/>
      <c r="CE110" s="825"/>
      <c r="CF110" s="849">
        <v>111.2</v>
      </c>
      <c r="CG110" s="850"/>
      <c r="CH110" s="850"/>
      <c r="CI110" s="850"/>
      <c r="CJ110" s="850"/>
      <c r="CK110" s="909" t="s">
        <v>408</v>
      </c>
      <c r="CL110" s="802"/>
      <c r="CM110" s="843" t="s">
        <v>409</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410</v>
      </c>
      <c r="DH110" s="825"/>
      <c r="DI110" s="825"/>
      <c r="DJ110" s="825"/>
      <c r="DK110" s="825"/>
      <c r="DL110" s="825" t="s">
        <v>126</v>
      </c>
      <c r="DM110" s="825"/>
      <c r="DN110" s="825"/>
      <c r="DO110" s="825"/>
      <c r="DP110" s="825"/>
      <c r="DQ110" s="825" t="s">
        <v>126</v>
      </c>
      <c r="DR110" s="825"/>
      <c r="DS110" s="825"/>
      <c r="DT110" s="825"/>
      <c r="DU110" s="825"/>
      <c r="DV110" s="826" t="s">
        <v>126</v>
      </c>
      <c r="DW110" s="826"/>
      <c r="DX110" s="826"/>
      <c r="DY110" s="826"/>
      <c r="DZ110" s="827"/>
    </row>
    <row r="111" spans="1:131" s="216" customFormat="1" ht="26.25" customHeight="1" x14ac:dyDescent="0.15">
      <c r="A111" s="757" t="s">
        <v>411</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126</v>
      </c>
      <c r="AB111" s="902"/>
      <c r="AC111" s="902"/>
      <c r="AD111" s="902"/>
      <c r="AE111" s="903"/>
      <c r="AF111" s="904" t="s">
        <v>126</v>
      </c>
      <c r="AG111" s="902"/>
      <c r="AH111" s="902"/>
      <c r="AI111" s="902"/>
      <c r="AJ111" s="903"/>
      <c r="AK111" s="904" t="s">
        <v>126</v>
      </c>
      <c r="AL111" s="902"/>
      <c r="AM111" s="902"/>
      <c r="AN111" s="902"/>
      <c r="AO111" s="903"/>
      <c r="AP111" s="905" t="s">
        <v>126</v>
      </c>
      <c r="AQ111" s="906"/>
      <c r="AR111" s="906"/>
      <c r="AS111" s="906"/>
      <c r="AT111" s="907"/>
      <c r="AU111" s="915"/>
      <c r="AV111" s="916"/>
      <c r="AW111" s="916"/>
      <c r="AX111" s="916"/>
      <c r="AY111" s="916"/>
      <c r="AZ111" s="798" t="s">
        <v>412</v>
      </c>
      <c r="BA111" s="735"/>
      <c r="BB111" s="735"/>
      <c r="BC111" s="735"/>
      <c r="BD111" s="735"/>
      <c r="BE111" s="735"/>
      <c r="BF111" s="735"/>
      <c r="BG111" s="735"/>
      <c r="BH111" s="735"/>
      <c r="BI111" s="735"/>
      <c r="BJ111" s="735"/>
      <c r="BK111" s="735"/>
      <c r="BL111" s="735"/>
      <c r="BM111" s="735"/>
      <c r="BN111" s="735"/>
      <c r="BO111" s="735"/>
      <c r="BP111" s="736"/>
      <c r="BQ111" s="799">
        <v>13032520</v>
      </c>
      <c r="BR111" s="800"/>
      <c r="BS111" s="800"/>
      <c r="BT111" s="800"/>
      <c r="BU111" s="800"/>
      <c r="BV111" s="800">
        <v>11902337</v>
      </c>
      <c r="BW111" s="800"/>
      <c r="BX111" s="800"/>
      <c r="BY111" s="800"/>
      <c r="BZ111" s="800"/>
      <c r="CA111" s="800">
        <v>7472737</v>
      </c>
      <c r="CB111" s="800"/>
      <c r="CC111" s="800"/>
      <c r="CD111" s="800"/>
      <c r="CE111" s="800"/>
      <c r="CF111" s="858">
        <v>9.6</v>
      </c>
      <c r="CG111" s="859"/>
      <c r="CH111" s="859"/>
      <c r="CI111" s="859"/>
      <c r="CJ111" s="859"/>
      <c r="CK111" s="910"/>
      <c r="CL111" s="804"/>
      <c r="CM111" s="798" t="s">
        <v>413</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v>183999</v>
      </c>
      <c r="DH111" s="800"/>
      <c r="DI111" s="800"/>
      <c r="DJ111" s="800"/>
      <c r="DK111" s="800"/>
      <c r="DL111" s="800">
        <v>147710</v>
      </c>
      <c r="DM111" s="800"/>
      <c r="DN111" s="800"/>
      <c r="DO111" s="800"/>
      <c r="DP111" s="800"/>
      <c r="DQ111" s="800">
        <v>111170</v>
      </c>
      <c r="DR111" s="800"/>
      <c r="DS111" s="800"/>
      <c r="DT111" s="800"/>
      <c r="DU111" s="800"/>
      <c r="DV111" s="777">
        <v>0.1</v>
      </c>
      <c r="DW111" s="777"/>
      <c r="DX111" s="777"/>
      <c r="DY111" s="777"/>
      <c r="DZ111" s="778"/>
    </row>
    <row r="112" spans="1:131" s="216" customFormat="1" ht="26.25" customHeight="1" x14ac:dyDescent="0.15">
      <c r="A112" s="895" t="s">
        <v>414</v>
      </c>
      <c r="B112" s="896"/>
      <c r="C112" s="735" t="s">
        <v>415</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410</v>
      </c>
      <c r="AB112" s="763"/>
      <c r="AC112" s="763"/>
      <c r="AD112" s="763"/>
      <c r="AE112" s="764"/>
      <c r="AF112" s="765" t="s">
        <v>385</v>
      </c>
      <c r="AG112" s="763"/>
      <c r="AH112" s="763"/>
      <c r="AI112" s="763"/>
      <c r="AJ112" s="764"/>
      <c r="AK112" s="765" t="s">
        <v>410</v>
      </c>
      <c r="AL112" s="763"/>
      <c r="AM112" s="763"/>
      <c r="AN112" s="763"/>
      <c r="AO112" s="764"/>
      <c r="AP112" s="807" t="s">
        <v>410</v>
      </c>
      <c r="AQ112" s="808"/>
      <c r="AR112" s="808"/>
      <c r="AS112" s="808"/>
      <c r="AT112" s="809"/>
      <c r="AU112" s="915"/>
      <c r="AV112" s="916"/>
      <c r="AW112" s="916"/>
      <c r="AX112" s="916"/>
      <c r="AY112" s="916"/>
      <c r="AZ112" s="798" t="s">
        <v>416</v>
      </c>
      <c r="BA112" s="735"/>
      <c r="BB112" s="735"/>
      <c r="BC112" s="735"/>
      <c r="BD112" s="735"/>
      <c r="BE112" s="735"/>
      <c r="BF112" s="735"/>
      <c r="BG112" s="735"/>
      <c r="BH112" s="735"/>
      <c r="BI112" s="735"/>
      <c r="BJ112" s="735"/>
      <c r="BK112" s="735"/>
      <c r="BL112" s="735"/>
      <c r="BM112" s="735"/>
      <c r="BN112" s="735"/>
      <c r="BO112" s="735"/>
      <c r="BP112" s="736"/>
      <c r="BQ112" s="799">
        <v>8310303</v>
      </c>
      <c r="BR112" s="800"/>
      <c r="BS112" s="800"/>
      <c r="BT112" s="800"/>
      <c r="BU112" s="800"/>
      <c r="BV112" s="800">
        <v>8132467</v>
      </c>
      <c r="BW112" s="800"/>
      <c r="BX112" s="800"/>
      <c r="BY112" s="800"/>
      <c r="BZ112" s="800"/>
      <c r="CA112" s="800">
        <v>7220695</v>
      </c>
      <c r="CB112" s="800"/>
      <c r="CC112" s="800"/>
      <c r="CD112" s="800"/>
      <c r="CE112" s="800"/>
      <c r="CF112" s="858">
        <v>9.3000000000000007</v>
      </c>
      <c r="CG112" s="859"/>
      <c r="CH112" s="859"/>
      <c r="CI112" s="859"/>
      <c r="CJ112" s="859"/>
      <c r="CK112" s="910"/>
      <c r="CL112" s="804"/>
      <c r="CM112" s="798" t="s">
        <v>417</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126</v>
      </c>
      <c r="DH112" s="800"/>
      <c r="DI112" s="800"/>
      <c r="DJ112" s="800"/>
      <c r="DK112" s="800"/>
      <c r="DL112" s="800">
        <v>628000</v>
      </c>
      <c r="DM112" s="800"/>
      <c r="DN112" s="800"/>
      <c r="DO112" s="800"/>
      <c r="DP112" s="800"/>
      <c r="DQ112" s="800">
        <v>628000</v>
      </c>
      <c r="DR112" s="800"/>
      <c r="DS112" s="800"/>
      <c r="DT112" s="800"/>
      <c r="DU112" s="800"/>
      <c r="DV112" s="777">
        <v>0.8</v>
      </c>
      <c r="DW112" s="777"/>
      <c r="DX112" s="777"/>
      <c r="DY112" s="777"/>
      <c r="DZ112" s="778"/>
    </row>
    <row r="113" spans="1:130" s="216" customFormat="1" ht="26.25" customHeight="1" x14ac:dyDescent="0.15">
      <c r="A113" s="897"/>
      <c r="B113" s="898"/>
      <c r="C113" s="735" t="s">
        <v>418</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812852</v>
      </c>
      <c r="AB113" s="902"/>
      <c r="AC113" s="902"/>
      <c r="AD113" s="902"/>
      <c r="AE113" s="903"/>
      <c r="AF113" s="904">
        <v>1029438</v>
      </c>
      <c r="AG113" s="902"/>
      <c r="AH113" s="902"/>
      <c r="AI113" s="902"/>
      <c r="AJ113" s="903"/>
      <c r="AK113" s="904">
        <v>927359</v>
      </c>
      <c r="AL113" s="902"/>
      <c r="AM113" s="902"/>
      <c r="AN113" s="902"/>
      <c r="AO113" s="903"/>
      <c r="AP113" s="905">
        <v>1.2</v>
      </c>
      <c r="AQ113" s="906"/>
      <c r="AR113" s="906"/>
      <c r="AS113" s="906"/>
      <c r="AT113" s="907"/>
      <c r="AU113" s="915"/>
      <c r="AV113" s="916"/>
      <c r="AW113" s="916"/>
      <c r="AX113" s="916"/>
      <c r="AY113" s="916"/>
      <c r="AZ113" s="798" t="s">
        <v>419</v>
      </c>
      <c r="BA113" s="735"/>
      <c r="BB113" s="735"/>
      <c r="BC113" s="735"/>
      <c r="BD113" s="735"/>
      <c r="BE113" s="735"/>
      <c r="BF113" s="735"/>
      <c r="BG113" s="735"/>
      <c r="BH113" s="735"/>
      <c r="BI113" s="735"/>
      <c r="BJ113" s="735"/>
      <c r="BK113" s="735"/>
      <c r="BL113" s="735"/>
      <c r="BM113" s="735"/>
      <c r="BN113" s="735"/>
      <c r="BO113" s="735"/>
      <c r="BP113" s="736"/>
      <c r="BQ113" s="799">
        <v>755692</v>
      </c>
      <c r="BR113" s="800"/>
      <c r="BS113" s="800"/>
      <c r="BT113" s="800"/>
      <c r="BU113" s="800"/>
      <c r="BV113" s="800">
        <v>764786</v>
      </c>
      <c r="BW113" s="800"/>
      <c r="BX113" s="800"/>
      <c r="BY113" s="800"/>
      <c r="BZ113" s="800"/>
      <c r="CA113" s="800">
        <v>1224073</v>
      </c>
      <c r="CB113" s="800"/>
      <c r="CC113" s="800"/>
      <c r="CD113" s="800"/>
      <c r="CE113" s="800"/>
      <c r="CF113" s="858">
        <v>1.6</v>
      </c>
      <c r="CG113" s="859"/>
      <c r="CH113" s="859"/>
      <c r="CI113" s="859"/>
      <c r="CJ113" s="859"/>
      <c r="CK113" s="910"/>
      <c r="CL113" s="804"/>
      <c r="CM113" s="798" t="s">
        <v>420</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410</v>
      </c>
      <c r="DH113" s="763"/>
      <c r="DI113" s="763"/>
      <c r="DJ113" s="763"/>
      <c r="DK113" s="764"/>
      <c r="DL113" s="765" t="s">
        <v>410</v>
      </c>
      <c r="DM113" s="763"/>
      <c r="DN113" s="763"/>
      <c r="DO113" s="763"/>
      <c r="DP113" s="764"/>
      <c r="DQ113" s="765" t="s">
        <v>410</v>
      </c>
      <c r="DR113" s="763"/>
      <c r="DS113" s="763"/>
      <c r="DT113" s="763"/>
      <c r="DU113" s="764"/>
      <c r="DV113" s="807" t="s">
        <v>126</v>
      </c>
      <c r="DW113" s="808"/>
      <c r="DX113" s="808"/>
      <c r="DY113" s="808"/>
      <c r="DZ113" s="809"/>
    </row>
    <row r="114" spans="1:130" s="216" customFormat="1" ht="26.25" customHeight="1" x14ac:dyDescent="0.15">
      <c r="A114" s="897"/>
      <c r="B114" s="898"/>
      <c r="C114" s="735" t="s">
        <v>421</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79178</v>
      </c>
      <c r="AB114" s="763"/>
      <c r="AC114" s="763"/>
      <c r="AD114" s="763"/>
      <c r="AE114" s="764"/>
      <c r="AF114" s="765">
        <v>89940</v>
      </c>
      <c r="AG114" s="763"/>
      <c r="AH114" s="763"/>
      <c r="AI114" s="763"/>
      <c r="AJ114" s="764"/>
      <c r="AK114" s="765">
        <v>93797</v>
      </c>
      <c r="AL114" s="763"/>
      <c r="AM114" s="763"/>
      <c r="AN114" s="763"/>
      <c r="AO114" s="764"/>
      <c r="AP114" s="807">
        <v>0.1</v>
      </c>
      <c r="AQ114" s="808"/>
      <c r="AR114" s="808"/>
      <c r="AS114" s="808"/>
      <c r="AT114" s="809"/>
      <c r="AU114" s="915"/>
      <c r="AV114" s="916"/>
      <c r="AW114" s="916"/>
      <c r="AX114" s="916"/>
      <c r="AY114" s="916"/>
      <c r="AZ114" s="798" t="s">
        <v>422</v>
      </c>
      <c r="BA114" s="735"/>
      <c r="BB114" s="735"/>
      <c r="BC114" s="735"/>
      <c r="BD114" s="735"/>
      <c r="BE114" s="735"/>
      <c r="BF114" s="735"/>
      <c r="BG114" s="735"/>
      <c r="BH114" s="735"/>
      <c r="BI114" s="735"/>
      <c r="BJ114" s="735"/>
      <c r="BK114" s="735"/>
      <c r="BL114" s="735"/>
      <c r="BM114" s="735"/>
      <c r="BN114" s="735"/>
      <c r="BO114" s="735"/>
      <c r="BP114" s="736"/>
      <c r="BQ114" s="799">
        <v>16079157</v>
      </c>
      <c r="BR114" s="800"/>
      <c r="BS114" s="800"/>
      <c r="BT114" s="800"/>
      <c r="BU114" s="800"/>
      <c r="BV114" s="800">
        <v>15631334</v>
      </c>
      <c r="BW114" s="800"/>
      <c r="BX114" s="800"/>
      <c r="BY114" s="800"/>
      <c r="BZ114" s="800"/>
      <c r="CA114" s="800">
        <v>15624041</v>
      </c>
      <c r="CB114" s="800"/>
      <c r="CC114" s="800"/>
      <c r="CD114" s="800"/>
      <c r="CE114" s="800"/>
      <c r="CF114" s="858">
        <v>20.100000000000001</v>
      </c>
      <c r="CG114" s="859"/>
      <c r="CH114" s="859"/>
      <c r="CI114" s="859"/>
      <c r="CJ114" s="859"/>
      <c r="CK114" s="910"/>
      <c r="CL114" s="804"/>
      <c r="CM114" s="798" t="s">
        <v>423</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410</v>
      </c>
      <c r="DH114" s="763"/>
      <c r="DI114" s="763"/>
      <c r="DJ114" s="763"/>
      <c r="DK114" s="764"/>
      <c r="DL114" s="765" t="s">
        <v>410</v>
      </c>
      <c r="DM114" s="763"/>
      <c r="DN114" s="763"/>
      <c r="DO114" s="763"/>
      <c r="DP114" s="764"/>
      <c r="DQ114" s="765" t="s">
        <v>126</v>
      </c>
      <c r="DR114" s="763"/>
      <c r="DS114" s="763"/>
      <c r="DT114" s="763"/>
      <c r="DU114" s="764"/>
      <c r="DV114" s="807" t="s">
        <v>410</v>
      </c>
      <c r="DW114" s="808"/>
      <c r="DX114" s="808"/>
      <c r="DY114" s="808"/>
      <c r="DZ114" s="809"/>
    </row>
    <row r="115" spans="1:130" s="216" customFormat="1" ht="26.25" customHeight="1" x14ac:dyDescent="0.15">
      <c r="A115" s="897"/>
      <c r="B115" s="898"/>
      <c r="C115" s="735" t="s">
        <v>424</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1023855</v>
      </c>
      <c r="AB115" s="902"/>
      <c r="AC115" s="902"/>
      <c r="AD115" s="902"/>
      <c r="AE115" s="903"/>
      <c r="AF115" s="904">
        <v>2431749</v>
      </c>
      <c r="AG115" s="902"/>
      <c r="AH115" s="902"/>
      <c r="AI115" s="902"/>
      <c r="AJ115" s="903"/>
      <c r="AK115" s="904">
        <v>1385117</v>
      </c>
      <c r="AL115" s="902"/>
      <c r="AM115" s="902"/>
      <c r="AN115" s="902"/>
      <c r="AO115" s="903"/>
      <c r="AP115" s="905">
        <v>1.8</v>
      </c>
      <c r="AQ115" s="906"/>
      <c r="AR115" s="906"/>
      <c r="AS115" s="906"/>
      <c r="AT115" s="907"/>
      <c r="AU115" s="915"/>
      <c r="AV115" s="916"/>
      <c r="AW115" s="916"/>
      <c r="AX115" s="916"/>
      <c r="AY115" s="916"/>
      <c r="AZ115" s="798" t="s">
        <v>425</v>
      </c>
      <c r="BA115" s="735"/>
      <c r="BB115" s="735"/>
      <c r="BC115" s="735"/>
      <c r="BD115" s="735"/>
      <c r="BE115" s="735"/>
      <c r="BF115" s="735"/>
      <c r="BG115" s="735"/>
      <c r="BH115" s="735"/>
      <c r="BI115" s="735"/>
      <c r="BJ115" s="735"/>
      <c r="BK115" s="735"/>
      <c r="BL115" s="735"/>
      <c r="BM115" s="735"/>
      <c r="BN115" s="735"/>
      <c r="BO115" s="735"/>
      <c r="BP115" s="736"/>
      <c r="BQ115" s="799">
        <v>792853</v>
      </c>
      <c r="BR115" s="800"/>
      <c r="BS115" s="800"/>
      <c r="BT115" s="800"/>
      <c r="BU115" s="800"/>
      <c r="BV115" s="800">
        <v>829723</v>
      </c>
      <c r="BW115" s="800"/>
      <c r="BX115" s="800"/>
      <c r="BY115" s="800"/>
      <c r="BZ115" s="800"/>
      <c r="CA115" s="800">
        <v>832987</v>
      </c>
      <c r="CB115" s="800"/>
      <c r="CC115" s="800"/>
      <c r="CD115" s="800"/>
      <c r="CE115" s="800"/>
      <c r="CF115" s="858">
        <v>1.1000000000000001</v>
      </c>
      <c r="CG115" s="859"/>
      <c r="CH115" s="859"/>
      <c r="CI115" s="859"/>
      <c r="CJ115" s="859"/>
      <c r="CK115" s="910"/>
      <c r="CL115" s="804"/>
      <c r="CM115" s="798" t="s">
        <v>426</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v>7711143</v>
      </c>
      <c r="DH115" s="763"/>
      <c r="DI115" s="763"/>
      <c r="DJ115" s="763"/>
      <c r="DK115" s="764"/>
      <c r="DL115" s="765">
        <v>5687457</v>
      </c>
      <c r="DM115" s="763"/>
      <c r="DN115" s="763"/>
      <c r="DO115" s="763"/>
      <c r="DP115" s="764"/>
      <c r="DQ115" s="765">
        <v>1844813</v>
      </c>
      <c r="DR115" s="763"/>
      <c r="DS115" s="763"/>
      <c r="DT115" s="763"/>
      <c r="DU115" s="764"/>
      <c r="DV115" s="807">
        <v>2.4</v>
      </c>
      <c r="DW115" s="808"/>
      <c r="DX115" s="808"/>
      <c r="DY115" s="808"/>
      <c r="DZ115" s="809"/>
    </row>
    <row r="116" spans="1:130" s="216" customFormat="1" ht="26.25" customHeight="1" x14ac:dyDescent="0.15">
      <c r="A116" s="899"/>
      <c r="B116" s="900"/>
      <c r="C116" s="822" t="s">
        <v>427</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126</v>
      </c>
      <c r="AB116" s="763"/>
      <c r="AC116" s="763"/>
      <c r="AD116" s="763"/>
      <c r="AE116" s="764"/>
      <c r="AF116" s="765" t="s">
        <v>410</v>
      </c>
      <c r="AG116" s="763"/>
      <c r="AH116" s="763"/>
      <c r="AI116" s="763"/>
      <c r="AJ116" s="764"/>
      <c r="AK116" s="765" t="s">
        <v>410</v>
      </c>
      <c r="AL116" s="763"/>
      <c r="AM116" s="763"/>
      <c r="AN116" s="763"/>
      <c r="AO116" s="764"/>
      <c r="AP116" s="807" t="s">
        <v>385</v>
      </c>
      <c r="AQ116" s="808"/>
      <c r="AR116" s="808"/>
      <c r="AS116" s="808"/>
      <c r="AT116" s="809"/>
      <c r="AU116" s="915"/>
      <c r="AV116" s="916"/>
      <c r="AW116" s="916"/>
      <c r="AX116" s="916"/>
      <c r="AY116" s="916"/>
      <c r="AZ116" s="892" t="s">
        <v>428</v>
      </c>
      <c r="BA116" s="893"/>
      <c r="BB116" s="893"/>
      <c r="BC116" s="893"/>
      <c r="BD116" s="893"/>
      <c r="BE116" s="893"/>
      <c r="BF116" s="893"/>
      <c r="BG116" s="893"/>
      <c r="BH116" s="893"/>
      <c r="BI116" s="893"/>
      <c r="BJ116" s="893"/>
      <c r="BK116" s="893"/>
      <c r="BL116" s="893"/>
      <c r="BM116" s="893"/>
      <c r="BN116" s="893"/>
      <c r="BO116" s="893"/>
      <c r="BP116" s="894"/>
      <c r="BQ116" s="799" t="s">
        <v>410</v>
      </c>
      <c r="BR116" s="800"/>
      <c r="BS116" s="800"/>
      <c r="BT116" s="800"/>
      <c r="BU116" s="800"/>
      <c r="BV116" s="800" t="s">
        <v>126</v>
      </c>
      <c r="BW116" s="800"/>
      <c r="BX116" s="800"/>
      <c r="BY116" s="800"/>
      <c r="BZ116" s="800"/>
      <c r="CA116" s="800" t="s">
        <v>385</v>
      </c>
      <c r="CB116" s="800"/>
      <c r="CC116" s="800"/>
      <c r="CD116" s="800"/>
      <c r="CE116" s="800"/>
      <c r="CF116" s="858" t="s">
        <v>410</v>
      </c>
      <c r="CG116" s="859"/>
      <c r="CH116" s="859"/>
      <c r="CI116" s="859"/>
      <c r="CJ116" s="859"/>
      <c r="CK116" s="910"/>
      <c r="CL116" s="804"/>
      <c r="CM116" s="798" t="s">
        <v>429</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410</v>
      </c>
      <c r="DH116" s="763"/>
      <c r="DI116" s="763"/>
      <c r="DJ116" s="763"/>
      <c r="DK116" s="764"/>
      <c r="DL116" s="765" t="s">
        <v>410</v>
      </c>
      <c r="DM116" s="763"/>
      <c r="DN116" s="763"/>
      <c r="DO116" s="763"/>
      <c r="DP116" s="764"/>
      <c r="DQ116" s="765" t="s">
        <v>430</v>
      </c>
      <c r="DR116" s="763"/>
      <c r="DS116" s="763"/>
      <c r="DT116" s="763"/>
      <c r="DU116" s="764"/>
      <c r="DV116" s="807" t="s">
        <v>385</v>
      </c>
      <c r="DW116" s="808"/>
      <c r="DX116" s="808"/>
      <c r="DY116" s="808"/>
      <c r="DZ116" s="809"/>
    </row>
    <row r="117" spans="1:130" s="216" customFormat="1" ht="26.25" customHeight="1" x14ac:dyDescent="0.15">
      <c r="A117" s="878" t="s">
        <v>187</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431</v>
      </c>
      <c r="Z117" s="880"/>
      <c r="AA117" s="885">
        <v>11916691</v>
      </c>
      <c r="AB117" s="886"/>
      <c r="AC117" s="886"/>
      <c r="AD117" s="886"/>
      <c r="AE117" s="887"/>
      <c r="AF117" s="888">
        <v>13492761</v>
      </c>
      <c r="AG117" s="886"/>
      <c r="AH117" s="886"/>
      <c r="AI117" s="886"/>
      <c r="AJ117" s="887"/>
      <c r="AK117" s="888">
        <v>11820770</v>
      </c>
      <c r="AL117" s="886"/>
      <c r="AM117" s="886"/>
      <c r="AN117" s="886"/>
      <c r="AO117" s="887"/>
      <c r="AP117" s="889"/>
      <c r="AQ117" s="890"/>
      <c r="AR117" s="890"/>
      <c r="AS117" s="890"/>
      <c r="AT117" s="891"/>
      <c r="AU117" s="915"/>
      <c r="AV117" s="916"/>
      <c r="AW117" s="916"/>
      <c r="AX117" s="916"/>
      <c r="AY117" s="916"/>
      <c r="AZ117" s="846" t="s">
        <v>432</v>
      </c>
      <c r="BA117" s="847"/>
      <c r="BB117" s="847"/>
      <c r="BC117" s="847"/>
      <c r="BD117" s="847"/>
      <c r="BE117" s="847"/>
      <c r="BF117" s="847"/>
      <c r="BG117" s="847"/>
      <c r="BH117" s="847"/>
      <c r="BI117" s="847"/>
      <c r="BJ117" s="847"/>
      <c r="BK117" s="847"/>
      <c r="BL117" s="847"/>
      <c r="BM117" s="847"/>
      <c r="BN117" s="847"/>
      <c r="BO117" s="847"/>
      <c r="BP117" s="848"/>
      <c r="BQ117" s="799" t="s">
        <v>430</v>
      </c>
      <c r="BR117" s="800"/>
      <c r="BS117" s="800"/>
      <c r="BT117" s="800"/>
      <c r="BU117" s="800"/>
      <c r="BV117" s="800" t="s">
        <v>126</v>
      </c>
      <c r="BW117" s="800"/>
      <c r="BX117" s="800"/>
      <c r="BY117" s="800"/>
      <c r="BZ117" s="800"/>
      <c r="CA117" s="800" t="s">
        <v>126</v>
      </c>
      <c r="CB117" s="800"/>
      <c r="CC117" s="800"/>
      <c r="CD117" s="800"/>
      <c r="CE117" s="800"/>
      <c r="CF117" s="858" t="s">
        <v>126</v>
      </c>
      <c r="CG117" s="859"/>
      <c r="CH117" s="859"/>
      <c r="CI117" s="859"/>
      <c r="CJ117" s="859"/>
      <c r="CK117" s="910"/>
      <c r="CL117" s="804"/>
      <c r="CM117" s="798" t="s">
        <v>433</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385</v>
      </c>
      <c r="DH117" s="763"/>
      <c r="DI117" s="763"/>
      <c r="DJ117" s="763"/>
      <c r="DK117" s="764"/>
      <c r="DL117" s="765" t="s">
        <v>126</v>
      </c>
      <c r="DM117" s="763"/>
      <c r="DN117" s="763"/>
      <c r="DO117" s="763"/>
      <c r="DP117" s="764"/>
      <c r="DQ117" s="765" t="s">
        <v>126</v>
      </c>
      <c r="DR117" s="763"/>
      <c r="DS117" s="763"/>
      <c r="DT117" s="763"/>
      <c r="DU117" s="764"/>
      <c r="DV117" s="807" t="s">
        <v>126</v>
      </c>
      <c r="DW117" s="808"/>
      <c r="DX117" s="808"/>
      <c r="DY117" s="808"/>
      <c r="DZ117" s="809"/>
    </row>
    <row r="118" spans="1:130" s="216" customFormat="1" ht="26.25" customHeight="1" x14ac:dyDescent="0.15">
      <c r="A118" s="878" t="s">
        <v>405</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402</v>
      </c>
      <c r="AB118" s="879"/>
      <c r="AC118" s="879"/>
      <c r="AD118" s="879"/>
      <c r="AE118" s="880"/>
      <c r="AF118" s="881" t="s">
        <v>403</v>
      </c>
      <c r="AG118" s="879"/>
      <c r="AH118" s="879"/>
      <c r="AI118" s="879"/>
      <c r="AJ118" s="880"/>
      <c r="AK118" s="881" t="s">
        <v>288</v>
      </c>
      <c r="AL118" s="879"/>
      <c r="AM118" s="879"/>
      <c r="AN118" s="879"/>
      <c r="AO118" s="880"/>
      <c r="AP118" s="882" t="s">
        <v>404</v>
      </c>
      <c r="AQ118" s="883"/>
      <c r="AR118" s="883"/>
      <c r="AS118" s="883"/>
      <c r="AT118" s="884"/>
      <c r="AU118" s="915"/>
      <c r="AV118" s="916"/>
      <c r="AW118" s="916"/>
      <c r="AX118" s="916"/>
      <c r="AY118" s="916"/>
      <c r="AZ118" s="821" t="s">
        <v>434</v>
      </c>
      <c r="BA118" s="822"/>
      <c r="BB118" s="822"/>
      <c r="BC118" s="822"/>
      <c r="BD118" s="822"/>
      <c r="BE118" s="822"/>
      <c r="BF118" s="822"/>
      <c r="BG118" s="822"/>
      <c r="BH118" s="822"/>
      <c r="BI118" s="822"/>
      <c r="BJ118" s="822"/>
      <c r="BK118" s="822"/>
      <c r="BL118" s="822"/>
      <c r="BM118" s="822"/>
      <c r="BN118" s="822"/>
      <c r="BO118" s="822"/>
      <c r="BP118" s="823"/>
      <c r="BQ118" s="862" t="s">
        <v>410</v>
      </c>
      <c r="BR118" s="828"/>
      <c r="BS118" s="828"/>
      <c r="BT118" s="828"/>
      <c r="BU118" s="828"/>
      <c r="BV118" s="828" t="s">
        <v>410</v>
      </c>
      <c r="BW118" s="828"/>
      <c r="BX118" s="828"/>
      <c r="BY118" s="828"/>
      <c r="BZ118" s="828"/>
      <c r="CA118" s="828" t="s">
        <v>410</v>
      </c>
      <c r="CB118" s="828"/>
      <c r="CC118" s="828"/>
      <c r="CD118" s="828"/>
      <c r="CE118" s="828"/>
      <c r="CF118" s="858" t="s">
        <v>410</v>
      </c>
      <c r="CG118" s="859"/>
      <c r="CH118" s="859"/>
      <c r="CI118" s="859"/>
      <c r="CJ118" s="859"/>
      <c r="CK118" s="910"/>
      <c r="CL118" s="804"/>
      <c r="CM118" s="798" t="s">
        <v>435</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126</v>
      </c>
      <c r="DH118" s="763"/>
      <c r="DI118" s="763"/>
      <c r="DJ118" s="763"/>
      <c r="DK118" s="764"/>
      <c r="DL118" s="765" t="s">
        <v>385</v>
      </c>
      <c r="DM118" s="763"/>
      <c r="DN118" s="763"/>
      <c r="DO118" s="763"/>
      <c r="DP118" s="764"/>
      <c r="DQ118" s="765" t="s">
        <v>410</v>
      </c>
      <c r="DR118" s="763"/>
      <c r="DS118" s="763"/>
      <c r="DT118" s="763"/>
      <c r="DU118" s="764"/>
      <c r="DV118" s="807" t="s">
        <v>410</v>
      </c>
      <c r="DW118" s="808"/>
      <c r="DX118" s="808"/>
      <c r="DY118" s="808"/>
      <c r="DZ118" s="809"/>
    </row>
    <row r="119" spans="1:130" s="216" customFormat="1" ht="26.25" customHeight="1" x14ac:dyDescent="0.15">
      <c r="A119" s="801" t="s">
        <v>408</v>
      </c>
      <c r="B119" s="802"/>
      <c r="C119" s="843" t="s">
        <v>409</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410</v>
      </c>
      <c r="AB119" s="872"/>
      <c r="AC119" s="872"/>
      <c r="AD119" s="872"/>
      <c r="AE119" s="873"/>
      <c r="AF119" s="874" t="s">
        <v>410</v>
      </c>
      <c r="AG119" s="872"/>
      <c r="AH119" s="872"/>
      <c r="AI119" s="872"/>
      <c r="AJ119" s="873"/>
      <c r="AK119" s="874" t="s">
        <v>410</v>
      </c>
      <c r="AL119" s="872"/>
      <c r="AM119" s="872"/>
      <c r="AN119" s="872"/>
      <c r="AO119" s="873"/>
      <c r="AP119" s="875" t="s">
        <v>410</v>
      </c>
      <c r="AQ119" s="876"/>
      <c r="AR119" s="876"/>
      <c r="AS119" s="876"/>
      <c r="AT119" s="877"/>
      <c r="AU119" s="917"/>
      <c r="AV119" s="918"/>
      <c r="AW119" s="918"/>
      <c r="AX119" s="918"/>
      <c r="AY119" s="918"/>
      <c r="AZ119" s="237" t="s">
        <v>187</v>
      </c>
      <c r="BA119" s="237"/>
      <c r="BB119" s="237"/>
      <c r="BC119" s="237"/>
      <c r="BD119" s="237"/>
      <c r="BE119" s="237"/>
      <c r="BF119" s="237"/>
      <c r="BG119" s="237"/>
      <c r="BH119" s="237"/>
      <c r="BI119" s="237"/>
      <c r="BJ119" s="237"/>
      <c r="BK119" s="237"/>
      <c r="BL119" s="237"/>
      <c r="BM119" s="237"/>
      <c r="BN119" s="237"/>
      <c r="BO119" s="860" t="s">
        <v>436</v>
      </c>
      <c r="BP119" s="861"/>
      <c r="BQ119" s="862">
        <v>128245077</v>
      </c>
      <c r="BR119" s="828"/>
      <c r="BS119" s="828"/>
      <c r="BT119" s="828"/>
      <c r="BU119" s="828"/>
      <c r="BV119" s="828">
        <v>125101015</v>
      </c>
      <c r="BW119" s="828"/>
      <c r="BX119" s="828"/>
      <c r="BY119" s="828"/>
      <c r="BZ119" s="828"/>
      <c r="CA119" s="828">
        <v>118603317</v>
      </c>
      <c r="CB119" s="828"/>
      <c r="CC119" s="828"/>
      <c r="CD119" s="828"/>
      <c r="CE119" s="828"/>
      <c r="CF119" s="731"/>
      <c r="CG119" s="732"/>
      <c r="CH119" s="732"/>
      <c r="CI119" s="732"/>
      <c r="CJ119" s="817"/>
      <c r="CK119" s="911"/>
      <c r="CL119" s="806"/>
      <c r="CM119" s="821" t="s">
        <v>437</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5137378</v>
      </c>
      <c r="DH119" s="747"/>
      <c r="DI119" s="747"/>
      <c r="DJ119" s="747"/>
      <c r="DK119" s="748"/>
      <c r="DL119" s="749">
        <v>5439170</v>
      </c>
      <c r="DM119" s="747"/>
      <c r="DN119" s="747"/>
      <c r="DO119" s="747"/>
      <c r="DP119" s="748"/>
      <c r="DQ119" s="749">
        <v>4888754</v>
      </c>
      <c r="DR119" s="747"/>
      <c r="DS119" s="747"/>
      <c r="DT119" s="747"/>
      <c r="DU119" s="748"/>
      <c r="DV119" s="831">
        <v>6.3</v>
      </c>
      <c r="DW119" s="832"/>
      <c r="DX119" s="832"/>
      <c r="DY119" s="832"/>
      <c r="DZ119" s="833"/>
    </row>
    <row r="120" spans="1:130" s="216" customFormat="1" ht="26.25" customHeight="1" x14ac:dyDescent="0.15">
      <c r="A120" s="803"/>
      <c r="B120" s="804"/>
      <c r="C120" s="798" t="s">
        <v>413</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v>37590</v>
      </c>
      <c r="AB120" s="763"/>
      <c r="AC120" s="763"/>
      <c r="AD120" s="763"/>
      <c r="AE120" s="764"/>
      <c r="AF120" s="765">
        <v>37590</v>
      </c>
      <c r="AG120" s="763"/>
      <c r="AH120" s="763"/>
      <c r="AI120" s="763"/>
      <c r="AJ120" s="764"/>
      <c r="AK120" s="765">
        <v>37590</v>
      </c>
      <c r="AL120" s="763"/>
      <c r="AM120" s="763"/>
      <c r="AN120" s="763"/>
      <c r="AO120" s="764"/>
      <c r="AP120" s="807">
        <v>0</v>
      </c>
      <c r="AQ120" s="808"/>
      <c r="AR120" s="808"/>
      <c r="AS120" s="808"/>
      <c r="AT120" s="809"/>
      <c r="AU120" s="863" t="s">
        <v>438</v>
      </c>
      <c r="AV120" s="864"/>
      <c r="AW120" s="864"/>
      <c r="AX120" s="864"/>
      <c r="AY120" s="865"/>
      <c r="AZ120" s="843" t="s">
        <v>439</v>
      </c>
      <c r="BA120" s="791"/>
      <c r="BB120" s="791"/>
      <c r="BC120" s="791"/>
      <c r="BD120" s="791"/>
      <c r="BE120" s="791"/>
      <c r="BF120" s="791"/>
      <c r="BG120" s="791"/>
      <c r="BH120" s="791"/>
      <c r="BI120" s="791"/>
      <c r="BJ120" s="791"/>
      <c r="BK120" s="791"/>
      <c r="BL120" s="791"/>
      <c r="BM120" s="791"/>
      <c r="BN120" s="791"/>
      <c r="BO120" s="791"/>
      <c r="BP120" s="792"/>
      <c r="BQ120" s="844">
        <v>41584605</v>
      </c>
      <c r="BR120" s="825"/>
      <c r="BS120" s="825"/>
      <c r="BT120" s="825"/>
      <c r="BU120" s="825"/>
      <c r="BV120" s="825">
        <v>40525204</v>
      </c>
      <c r="BW120" s="825"/>
      <c r="BX120" s="825"/>
      <c r="BY120" s="825"/>
      <c r="BZ120" s="825"/>
      <c r="CA120" s="825">
        <v>47269667</v>
      </c>
      <c r="CB120" s="825"/>
      <c r="CC120" s="825"/>
      <c r="CD120" s="825"/>
      <c r="CE120" s="825"/>
      <c r="CF120" s="849">
        <v>60.9</v>
      </c>
      <c r="CG120" s="850"/>
      <c r="CH120" s="850"/>
      <c r="CI120" s="850"/>
      <c r="CJ120" s="850"/>
      <c r="CK120" s="851" t="s">
        <v>440</v>
      </c>
      <c r="CL120" s="835"/>
      <c r="CM120" s="835"/>
      <c r="CN120" s="835"/>
      <c r="CO120" s="836"/>
      <c r="CP120" s="855" t="s">
        <v>441</v>
      </c>
      <c r="CQ120" s="856"/>
      <c r="CR120" s="856"/>
      <c r="CS120" s="856"/>
      <c r="CT120" s="856"/>
      <c r="CU120" s="856"/>
      <c r="CV120" s="856"/>
      <c r="CW120" s="856"/>
      <c r="CX120" s="856"/>
      <c r="CY120" s="856"/>
      <c r="CZ120" s="856"/>
      <c r="DA120" s="856"/>
      <c r="DB120" s="856"/>
      <c r="DC120" s="856"/>
      <c r="DD120" s="856"/>
      <c r="DE120" s="856"/>
      <c r="DF120" s="857"/>
      <c r="DG120" s="844">
        <v>6823821</v>
      </c>
      <c r="DH120" s="825"/>
      <c r="DI120" s="825"/>
      <c r="DJ120" s="825"/>
      <c r="DK120" s="825"/>
      <c r="DL120" s="825">
        <v>6326754</v>
      </c>
      <c r="DM120" s="825"/>
      <c r="DN120" s="825"/>
      <c r="DO120" s="825"/>
      <c r="DP120" s="825"/>
      <c r="DQ120" s="825">
        <v>5656193</v>
      </c>
      <c r="DR120" s="825"/>
      <c r="DS120" s="825"/>
      <c r="DT120" s="825"/>
      <c r="DU120" s="825"/>
      <c r="DV120" s="826">
        <v>7.3</v>
      </c>
      <c r="DW120" s="826"/>
      <c r="DX120" s="826"/>
      <c r="DY120" s="826"/>
      <c r="DZ120" s="827"/>
    </row>
    <row r="121" spans="1:130" s="216" customFormat="1" ht="26.25" customHeight="1" x14ac:dyDescent="0.15">
      <c r="A121" s="803"/>
      <c r="B121" s="804"/>
      <c r="C121" s="846" t="s">
        <v>442</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385</v>
      </c>
      <c r="AB121" s="763"/>
      <c r="AC121" s="763"/>
      <c r="AD121" s="763"/>
      <c r="AE121" s="764"/>
      <c r="AF121" s="765" t="s">
        <v>410</v>
      </c>
      <c r="AG121" s="763"/>
      <c r="AH121" s="763"/>
      <c r="AI121" s="763"/>
      <c r="AJ121" s="764"/>
      <c r="AK121" s="765" t="s">
        <v>385</v>
      </c>
      <c r="AL121" s="763"/>
      <c r="AM121" s="763"/>
      <c r="AN121" s="763"/>
      <c r="AO121" s="764"/>
      <c r="AP121" s="807" t="s">
        <v>385</v>
      </c>
      <c r="AQ121" s="808"/>
      <c r="AR121" s="808"/>
      <c r="AS121" s="808"/>
      <c r="AT121" s="809"/>
      <c r="AU121" s="866"/>
      <c r="AV121" s="867"/>
      <c r="AW121" s="867"/>
      <c r="AX121" s="867"/>
      <c r="AY121" s="868"/>
      <c r="AZ121" s="798" t="s">
        <v>443</v>
      </c>
      <c r="BA121" s="735"/>
      <c r="BB121" s="735"/>
      <c r="BC121" s="735"/>
      <c r="BD121" s="735"/>
      <c r="BE121" s="735"/>
      <c r="BF121" s="735"/>
      <c r="BG121" s="735"/>
      <c r="BH121" s="735"/>
      <c r="BI121" s="735"/>
      <c r="BJ121" s="735"/>
      <c r="BK121" s="735"/>
      <c r="BL121" s="735"/>
      <c r="BM121" s="735"/>
      <c r="BN121" s="735"/>
      <c r="BO121" s="735"/>
      <c r="BP121" s="736"/>
      <c r="BQ121" s="799">
        <v>19262541</v>
      </c>
      <c r="BR121" s="800"/>
      <c r="BS121" s="800"/>
      <c r="BT121" s="800"/>
      <c r="BU121" s="800"/>
      <c r="BV121" s="800">
        <v>18545729</v>
      </c>
      <c r="BW121" s="800"/>
      <c r="BX121" s="800"/>
      <c r="BY121" s="800"/>
      <c r="BZ121" s="800"/>
      <c r="CA121" s="800">
        <v>13120304</v>
      </c>
      <c r="CB121" s="800"/>
      <c r="CC121" s="800"/>
      <c r="CD121" s="800"/>
      <c r="CE121" s="800"/>
      <c r="CF121" s="858">
        <v>16.899999999999999</v>
      </c>
      <c r="CG121" s="859"/>
      <c r="CH121" s="859"/>
      <c r="CI121" s="859"/>
      <c r="CJ121" s="859"/>
      <c r="CK121" s="852"/>
      <c r="CL121" s="838"/>
      <c r="CM121" s="838"/>
      <c r="CN121" s="838"/>
      <c r="CO121" s="839"/>
      <c r="CP121" s="818" t="s">
        <v>444</v>
      </c>
      <c r="CQ121" s="819"/>
      <c r="CR121" s="819"/>
      <c r="CS121" s="819"/>
      <c r="CT121" s="819"/>
      <c r="CU121" s="819"/>
      <c r="CV121" s="819"/>
      <c r="CW121" s="819"/>
      <c r="CX121" s="819"/>
      <c r="CY121" s="819"/>
      <c r="CZ121" s="819"/>
      <c r="DA121" s="819"/>
      <c r="DB121" s="819"/>
      <c r="DC121" s="819"/>
      <c r="DD121" s="819"/>
      <c r="DE121" s="819"/>
      <c r="DF121" s="820"/>
      <c r="DG121" s="799">
        <v>325046</v>
      </c>
      <c r="DH121" s="800"/>
      <c r="DI121" s="800"/>
      <c r="DJ121" s="800"/>
      <c r="DK121" s="800"/>
      <c r="DL121" s="800">
        <v>819516</v>
      </c>
      <c r="DM121" s="800"/>
      <c r="DN121" s="800"/>
      <c r="DO121" s="800"/>
      <c r="DP121" s="800"/>
      <c r="DQ121" s="800">
        <v>791155</v>
      </c>
      <c r="DR121" s="800"/>
      <c r="DS121" s="800"/>
      <c r="DT121" s="800"/>
      <c r="DU121" s="800"/>
      <c r="DV121" s="777">
        <v>1</v>
      </c>
      <c r="DW121" s="777"/>
      <c r="DX121" s="777"/>
      <c r="DY121" s="777"/>
      <c r="DZ121" s="778"/>
    </row>
    <row r="122" spans="1:130" s="216" customFormat="1" ht="26.25" customHeight="1" x14ac:dyDescent="0.15">
      <c r="A122" s="803"/>
      <c r="B122" s="804"/>
      <c r="C122" s="798" t="s">
        <v>423</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385</v>
      </c>
      <c r="AB122" s="763"/>
      <c r="AC122" s="763"/>
      <c r="AD122" s="763"/>
      <c r="AE122" s="764"/>
      <c r="AF122" s="765" t="s">
        <v>385</v>
      </c>
      <c r="AG122" s="763"/>
      <c r="AH122" s="763"/>
      <c r="AI122" s="763"/>
      <c r="AJ122" s="764"/>
      <c r="AK122" s="765" t="s">
        <v>385</v>
      </c>
      <c r="AL122" s="763"/>
      <c r="AM122" s="763"/>
      <c r="AN122" s="763"/>
      <c r="AO122" s="764"/>
      <c r="AP122" s="807" t="s">
        <v>385</v>
      </c>
      <c r="AQ122" s="808"/>
      <c r="AR122" s="808"/>
      <c r="AS122" s="808"/>
      <c r="AT122" s="809"/>
      <c r="AU122" s="866"/>
      <c r="AV122" s="867"/>
      <c r="AW122" s="867"/>
      <c r="AX122" s="867"/>
      <c r="AY122" s="868"/>
      <c r="AZ122" s="821" t="s">
        <v>445</v>
      </c>
      <c r="BA122" s="822"/>
      <c r="BB122" s="822"/>
      <c r="BC122" s="822"/>
      <c r="BD122" s="822"/>
      <c r="BE122" s="822"/>
      <c r="BF122" s="822"/>
      <c r="BG122" s="822"/>
      <c r="BH122" s="822"/>
      <c r="BI122" s="822"/>
      <c r="BJ122" s="822"/>
      <c r="BK122" s="822"/>
      <c r="BL122" s="822"/>
      <c r="BM122" s="822"/>
      <c r="BN122" s="822"/>
      <c r="BO122" s="822"/>
      <c r="BP122" s="823"/>
      <c r="BQ122" s="862">
        <v>91842251</v>
      </c>
      <c r="BR122" s="828"/>
      <c r="BS122" s="828"/>
      <c r="BT122" s="828"/>
      <c r="BU122" s="828"/>
      <c r="BV122" s="828">
        <v>90524032</v>
      </c>
      <c r="BW122" s="828"/>
      <c r="BX122" s="828"/>
      <c r="BY122" s="828"/>
      <c r="BZ122" s="828"/>
      <c r="CA122" s="828">
        <v>90861022</v>
      </c>
      <c r="CB122" s="828"/>
      <c r="CC122" s="828"/>
      <c r="CD122" s="828"/>
      <c r="CE122" s="828"/>
      <c r="CF122" s="829">
        <v>117.2</v>
      </c>
      <c r="CG122" s="830"/>
      <c r="CH122" s="830"/>
      <c r="CI122" s="830"/>
      <c r="CJ122" s="830"/>
      <c r="CK122" s="852"/>
      <c r="CL122" s="838"/>
      <c r="CM122" s="838"/>
      <c r="CN122" s="838"/>
      <c r="CO122" s="839"/>
      <c r="CP122" s="818" t="s">
        <v>446</v>
      </c>
      <c r="CQ122" s="819"/>
      <c r="CR122" s="819"/>
      <c r="CS122" s="819"/>
      <c r="CT122" s="819"/>
      <c r="CU122" s="819"/>
      <c r="CV122" s="819"/>
      <c r="CW122" s="819"/>
      <c r="CX122" s="819"/>
      <c r="CY122" s="819"/>
      <c r="CZ122" s="819"/>
      <c r="DA122" s="819"/>
      <c r="DB122" s="819"/>
      <c r="DC122" s="819"/>
      <c r="DD122" s="819"/>
      <c r="DE122" s="819"/>
      <c r="DF122" s="820"/>
      <c r="DG122" s="799">
        <v>611754</v>
      </c>
      <c r="DH122" s="800"/>
      <c r="DI122" s="800"/>
      <c r="DJ122" s="800"/>
      <c r="DK122" s="800"/>
      <c r="DL122" s="800">
        <v>549113</v>
      </c>
      <c r="DM122" s="800"/>
      <c r="DN122" s="800"/>
      <c r="DO122" s="800"/>
      <c r="DP122" s="800"/>
      <c r="DQ122" s="800">
        <v>453369</v>
      </c>
      <c r="DR122" s="800"/>
      <c r="DS122" s="800"/>
      <c r="DT122" s="800"/>
      <c r="DU122" s="800"/>
      <c r="DV122" s="777">
        <v>0.6</v>
      </c>
      <c r="DW122" s="777"/>
      <c r="DX122" s="777"/>
      <c r="DY122" s="777"/>
      <c r="DZ122" s="778"/>
    </row>
    <row r="123" spans="1:130" s="216" customFormat="1" ht="26.25" customHeight="1" x14ac:dyDescent="0.15">
      <c r="A123" s="803"/>
      <c r="B123" s="804"/>
      <c r="C123" s="798" t="s">
        <v>429</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126</v>
      </c>
      <c r="AB123" s="763"/>
      <c r="AC123" s="763"/>
      <c r="AD123" s="763"/>
      <c r="AE123" s="764"/>
      <c r="AF123" s="765" t="s">
        <v>126</v>
      </c>
      <c r="AG123" s="763"/>
      <c r="AH123" s="763"/>
      <c r="AI123" s="763"/>
      <c r="AJ123" s="764"/>
      <c r="AK123" s="765" t="s">
        <v>126</v>
      </c>
      <c r="AL123" s="763"/>
      <c r="AM123" s="763"/>
      <c r="AN123" s="763"/>
      <c r="AO123" s="764"/>
      <c r="AP123" s="807" t="s">
        <v>126</v>
      </c>
      <c r="AQ123" s="808"/>
      <c r="AR123" s="808"/>
      <c r="AS123" s="808"/>
      <c r="AT123" s="809"/>
      <c r="AU123" s="869"/>
      <c r="AV123" s="870"/>
      <c r="AW123" s="870"/>
      <c r="AX123" s="870"/>
      <c r="AY123" s="870"/>
      <c r="AZ123" s="237" t="s">
        <v>187</v>
      </c>
      <c r="BA123" s="237"/>
      <c r="BB123" s="237"/>
      <c r="BC123" s="237"/>
      <c r="BD123" s="237"/>
      <c r="BE123" s="237"/>
      <c r="BF123" s="237"/>
      <c r="BG123" s="237"/>
      <c r="BH123" s="237"/>
      <c r="BI123" s="237"/>
      <c r="BJ123" s="237"/>
      <c r="BK123" s="237"/>
      <c r="BL123" s="237"/>
      <c r="BM123" s="237"/>
      <c r="BN123" s="237"/>
      <c r="BO123" s="860" t="s">
        <v>447</v>
      </c>
      <c r="BP123" s="861"/>
      <c r="BQ123" s="815">
        <v>152689397</v>
      </c>
      <c r="BR123" s="816"/>
      <c r="BS123" s="816"/>
      <c r="BT123" s="816"/>
      <c r="BU123" s="816"/>
      <c r="BV123" s="816">
        <v>149594965</v>
      </c>
      <c r="BW123" s="816"/>
      <c r="BX123" s="816"/>
      <c r="BY123" s="816"/>
      <c r="BZ123" s="816"/>
      <c r="CA123" s="816">
        <v>151250993</v>
      </c>
      <c r="CB123" s="816"/>
      <c r="CC123" s="816"/>
      <c r="CD123" s="816"/>
      <c r="CE123" s="816"/>
      <c r="CF123" s="731"/>
      <c r="CG123" s="732"/>
      <c r="CH123" s="732"/>
      <c r="CI123" s="732"/>
      <c r="CJ123" s="817"/>
      <c r="CK123" s="852"/>
      <c r="CL123" s="838"/>
      <c r="CM123" s="838"/>
      <c r="CN123" s="838"/>
      <c r="CO123" s="839"/>
      <c r="CP123" s="818" t="s">
        <v>380</v>
      </c>
      <c r="CQ123" s="819"/>
      <c r="CR123" s="819"/>
      <c r="CS123" s="819"/>
      <c r="CT123" s="819"/>
      <c r="CU123" s="819"/>
      <c r="CV123" s="819"/>
      <c r="CW123" s="819"/>
      <c r="CX123" s="819"/>
      <c r="CY123" s="819"/>
      <c r="CZ123" s="819"/>
      <c r="DA123" s="819"/>
      <c r="DB123" s="819"/>
      <c r="DC123" s="819"/>
      <c r="DD123" s="819"/>
      <c r="DE123" s="819"/>
      <c r="DF123" s="820"/>
      <c r="DG123" s="762">
        <v>545126</v>
      </c>
      <c r="DH123" s="763"/>
      <c r="DI123" s="763"/>
      <c r="DJ123" s="763"/>
      <c r="DK123" s="764"/>
      <c r="DL123" s="765">
        <v>433022</v>
      </c>
      <c r="DM123" s="763"/>
      <c r="DN123" s="763"/>
      <c r="DO123" s="763"/>
      <c r="DP123" s="764"/>
      <c r="DQ123" s="765">
        <v>316406</v>
      </c>
      <c r="DR123" s="763"/>
      <c r="DS123" s="763"/>
      <c r="DT123" s="763"/>
      <c r="DU123" s="764"/>
      <c r="DV123" s="807">
        <v>0.4</v>
      </c>
      <c r="DW123" s="808"/>
      <c r="DX123" s="808"/>
      <c r="DY123" s="808"/>
      <c r="DZ123" s="809"/>
    </row>
    <row r="124" spans="1:130" s="216" customFormat="1" ht="26.25" customHeight="1" thickBot="1" x14ac:dyDescent="0.2">
      <c r="A124" s="803"/>
      <c r="B124" s="804"/>
      <c r="C124" s="798" t="s">
        <v>433</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385</v>
      </c>
      <c r="AB124" s="763"/>
      <c r="AC124" s="763"/>
      <c r="AD124" s="763"/>
      <c r="AE124" s="764"/>
      <c r="AF124" s="765" t="s">
        <v>448</v>
      </c>
      <c r="AG124" s="763"/>
      <c r="AH124" s="763"/>
      <c r="AI124" s="763"/>
      <c r="AJ124" s="764"/>
      <c r="AK124" s="765" t="s">
        <v>385</v>
      </c>
      <c r="AL124" s="763"/>
      <c r="AM124" s="763"/>
      <c r="AN124" s="763"/>
      <c r="AO124" s="764"/>
      <c r="AP124" s="807" t="s">
        <v>385</v>
      </c>
      <c r="AQ124" s="808"/>
      <c r="AR124" s="808"/>
      <c r="AS124" s="808"/>
      <c r="AT124" s="809"/>
      <c r="AU124" s="810" t="s">
        <v>449</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126</v>
      </c>
      <c r="BR124" s="814"/>
      <c r="BS124" s="814"/>
      <c r="BT124" s="814"/>
      <c r="BU124" s="814"/>
      <c r="BV124" s="814" t="s">
        <v>126</v>
      </c>
      <c r="BW124" s="814"/>
      <c r="BX124" s="814"/>
      <c r="BY124" s="814"/>
      <c r="BZ124" s="814"/>
      <c r="CA124" s="814" t="s">
        <v>385</v>
      </c>
      <c r="CB124" s="814"/>
      <c r="CC124" s="814"/>
      <c r="CD124" s="814"/>
      <c r="CE124" s="814"/>
      <c r="CF124" s="709"/>
      <c r="CG124" s="710"/>
      <c r="CH124" s="710"/>
      <c r="CI124" s="710"/>
      <c r="CJ124" s="845"/>
      <c r="CK124" s="853"/>
      <c r="CL124" s="853"/>
      <c r="CM124" s="853"/>
      <c r="CN124" s="853"/>
      <c r="CO124" s="854"/>
      <c r="CP124" s="818" t="s">
        <v>450</v>
      </c>
      <c r="CQ124" s="819"/>
      <c r="CR124" s="819"/>
      <c r="CS124" s="819"/>
      <c r="CT124" s="819"/>
      <c r="CU124" s="819"/>
      <c r="CV124" s="819"/>
      <c r="CW124" s="819"/>
      <c r="CX124" s="819"/>
      <c r="CY124" s="819"/>
      <c r="CZ124" s="819"/>
      <c r="DA124" s="819"/>
      <c r="DB124" s="819"/>
      <c r="DC124" s="819"/>
      <c r="DD124" s="819"/>
      <c r="DE124" s="819"/>
      <c r="DF124" s="820"/>
      <c r="DG124" s="746">
        <v>4556</v>
      </c>
      <c r="DH124" s="747"/>
      <c r="DI124" s="747"/>
      <c r="DJ124" s="747"/>
      <c r="DK124" s="748"/>
      <c r="DL124" s="749">
        <v>4062</v>
      </c>
      <c r="DM124" s="747"/>
      <c r="DN124" s="747"/>
      <c r="DO124" s="747"/>
      <c r="DP124" s="748"/>
      <c r="DQ124" s="749">
        <v>3572</v>
      </c>
      <c r="DR124" s="747"/>
      <c r="DS124" s="747"/>
      <c r="DT124" s="747"/>
      <c r="DU124" s="748"/>
      <c r="DV124" s="831">
        <v>0</v>
      </c>
      <c r="DW124" s="832"/>
      <c r="DX124" s="832"/>
      <c r="DY124" s="832"/>
      <c r="DZ124" s="833"/>
    </row>
    <row r="125" spans="1:130" s="216" customFormat="1" ht="26.25" customHeight="1" x14ac:dyDescent="0.15">
      <c r="A125" s="803"/>
      <c r="B125" s="804"/>
      <c r="C125" s="798" t="s">
        <v>435</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126</v>
      </c>
      <c r="AB125" s="763"/>
      <c r="AC125" s="763"/>
      <c r="AD125" s="763"/>
      <c r="AE125" s="764"/>
      <c r="AF125" s="765" t="s">
        <v>385</v>
      </c>
      <c r="AG125" s="763"/>
      <c r="AH125" s="763"/>
      <c r="AI125" s="763"/>
      <c r="AJ125" s="764"/>
      <c r="AK125" s="765" t="s">
        <v>385</v>
      </c>
      <c r="AL125" s="763"/>
      <c r="AM125" s="763"/>
      <c r="AN125" s="763"/>
      <c r="AO125" s="764"/>
      <c r="AP125" s="807" t="s">
        <v>126</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451</v>
      </c>
      <c r="CL125" s="835"/>
      <c r="CM125" s="835"/>
      <c r="CN125" s="835"/>
      <c r="CO125" s="836"/>
      <c r="CP125" s="843" t="s">
        <v>452</v>
      </c>
      <c r="CQ125" s="791"/>
      <c r="CR125" s="791"/>
      <c r="CS125" s="791"/>
      <c r="CT125" s="791"/>
      <c r="CU125" s="791"/>
      <c r="CV125" s="791"/>
      <c r="CW125" s="791"/>
      <c r="CX125" s="791"/>
      <c r="CY125" s="791"/>
      <c r="CZ125" s="791"/>
      <c r="DA125" s="791"/>
      <c r="DB125" s="791"/>
      <c r="DC125" s="791"/>
      <c r="DD125" s="791"/>
      <c r="DE125" s="791"/>
      <c r="DF125" s="792"/>
      <c r="DG125" s="844" t="s">
        <v>126</v>
      </c>
      <c r="DH125" s="825"/>
      <c r="DI125" s="825"/>
      <c r="DJ125" s="825"/>
      <c r="DK125" s="825"/>
      <c r="DL125" s="825" t="s">
        <v>126</v>
      </c>
      <c r="DM125" s="825"/>
      <c r="DN125" s="825"/>
      <c r="DO125" s="825"/>
      <c r="DP125" s="825"/>
      <c r="DQ125" s="825" t="s">
        <v>126</v>
      </c>
      <c r="DR125" s="825"/>
      <c r="DS125" s="825"/>
      <c r="DT125" s="825"/>
      <c r="DU125" s="825"/>
      <c r="DV125" s="826" t="s">
        <v>385</v>
      </c>
      <c r="DW125" s="826"/>
      <c r="DX125" s="826"/>
      <c r="DY125" s="826"/>
      <c r="DZ125" s="827"/>
    </row>
    <row r="126" spans="1:130" s="216" customFormat="1" ht="26.25" customHeight="1" thickBot="1" x14ac:dyDescent="0.2">
      <c r="A126" s="803"/>
      <c r="B126" s="804"/>
      <c r="C126" s="798" t="s">
        <v>437</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986265</v>
      </c>
      <c r="AB126" s="763"/>
      <c r="AC126" s="763"/>
      <c r="AD126" s="763"/>
      <c r="AE126" s="764"/>
      <c r="AF126" s="765">
        <v>2394159</v>
      </c>
      <c r="AG126" s="763"/>
      <c r="AH126" s="763"/>
      <c r="AI126" s="763"/>
      <c r="AJ126" s="764"/>
      <c r="AK126" s="765">
        <v>1347527</v>
      </c>
      <c r="AL126" s="763"/>
      <c r="AM126" s="763"/>
      <c r="AN126" s="763"/>
      <c r="AO126" s="764"/>
      <c r="AP126" s="807">
        <v>1.7</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453</v>
      </c>
      <c r="CQ126" s="735"/>
      <c r="CR126" s="735"/>
      <c r="CS126" s="735"/>
      <c r="CT126" s="735"/>
      <c r="CU126" s="735"/>
      <c r="CV126" s="735"/>
      <c r="CW126" s="735"/>
      <c r="CX126" s="735"/>
      <c r="CY126" s="735"/>
      <c r="CZ126" s="735"/>
      <c r="DA126" s="735"/>
      <c r="DB126" s="735"/>
      <c r="DC126" s="735"/>
      <c r="DD126" s="735"/>
      <c r="DE126" s="735"/>
      <c r="DF126" s="736"/>
      <c r="DG126" s="799" t="s">
        <v>126</v>
      </c>
      <c r="DH126" s="800"/>
      <c r="DI126" s="800"/>
      <c r="DJ126" s="800"/>
      <c r="DK126" s="800"/>
      <c r="DL126" s="800" t="s">
        <v>126</v>
      </c>
      <c r="DM126" s="800"/>
      <c r="DN126" s="800"/>
      <c r="DO126" s="800"/>
      <c r="DP126" s="800"/>
      <c r="DQ126" s="800" t="s">
        <v>385</v>
      </c>
      <c r="DR126" s="800"/>
      <c r="DS126" s="800"/>
      <c r="DT126" s="800"/>
      <c r="DU126" s="800"/>
      <c r="DV126" s="777" t="s">
        <v>126</v>
      </c>
      <c r="DW126" s="777"/>
      <c r="DX126" s="777"/>
      <c r="DY126" s="777"/>
      <c r="DZ126" s="778"/>
    </row>
    <row r="127" spans="1:130" s="216" customFormat="1" ht="26.25" customHeight="1" x14ac:dyDescent="0.15">
      <c r="A127" s="805"/>
      <c r="B127" s="806"/>
      <c r="C127" s="821" t="s">
        <v>454</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126</v>
      </c>
      <c r="AB127" s="763"/>
      <c r="AC127" s="763"/>
      <c r="AD127" s="763"/>
      <c r="AE127" s="764"/>
      <c r="AF127" s="765" t="s">
        <v>126</v>
      </c>
      <c r="AG127" s="763"/>
      <c r="AH127" s="763"/>
      <c r="AI127" s="763"/>
      <c r="AJ127" s="764"/>
      <c r="AK127" s="765" t="s">
        <v>126</v>
      </c>
      <c r="AL127" s="763"/>
      <c r="AM127" s="763"/>
      <c r="AN127" s="763"/>
      <c r="AO127" s="764"/>
      <c r="AP127" s="807" t="s">
        <v>385</v>
      </c>
      <c r="AQ127" s="808"/>
      <c r="AR127" s="808"/>
      <c r="AS127" s="808"/>
      <c r="AT127" s="809"/>
      <c r="AU127" s="218"/>
      <c r="AV127" s="218"/>
      <c r="AW127" s="218"/>
      <c r="AX127" s="824" t="s">
        <v>455</v>
      </c>
      <c r="AY127" s="795"/>
      <c r="AZ127" s="795"/>
      <c r="BA127" s="795"/>
      <c r="BB127" s="795"/>
      <c r="BC127" s="795"/>
      <c r="BD127" s="795"/>
      <c r="BE127" s="796"/>
      <c r="BF127" s="794" t="s">
        <v>456</v>
      </c>
      <c r="BG127" s="795"/>
      <c r="BH127" s="795"/>
      <c r="BI127" s="795"/>
      <c r="BJ127" s="795"/>
      <c r="BK127" s="795"/>
      <c r="BL127" s="796"/>
      <c r="BM127" s="794" t="s">
        <v>457</v>
      </c>
      <c r="BN127" s="795"/>
      <c r="BO127" s="795"/>
      <c r="BP127" s="795"/>
      <c r="BQ127" s="795"/>
      <c r="BR127" s="795"/>
      <c r="BS127" s="796"/>
      <c r="BT127" s="794" t="s">
        <v>458</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459</v>
      </c>
      <c r="CQ127" s="735"/>
      <c r="CR127" s="735"/>
      <c r="CS127" s="735"/>
      <c r="CT127" s="735"/>
      <c r="CU127" s="735"/>
      <c r="CV127" s="735"/>
      <c r="CW127" s="735"/>
      <c r="CX127" s="735"/>
      <c r="CY127" s="735"/>
      <c r="CZ127" s="735"/>
      <c r="DA127" s="735"/>
      <c r="DB127" s="735"/>
      <c r="DC127" s="735"/>
      <c r="DD127" s="735"/>
      <c r="DE127" s="735"/>
      <c r="DF127" s="736"/>
      <c r="DG127" s="799" t="s">
        <v>126</v>
      </c>
      <c r="DH127" s="800"/>
      <c r="DI127" s="800"/>
      <c r="DJ127" s="800"/>
      <c r="DK127" s="800"/>
      <c r="DL127" s="800" t="s">
        <v>126</v>
      </c>
      <c r="DM127" s="800"/>
      <c r="DN127" s="800"/>
      <c r="DO127" s="800"/>
      <c r="DP127" s="800"/>
      <c r="DQ127" s="800" t="s">
        <v>385</v>
      </c>
      <c r="DR127" s="800"/>
      <c r="DS127" s="800"/>
      <c r="DT127" s="800"/>
      <c r="DU127" s="800"/>
      <c r="DV127" s="777" t="s">
        <v>385</v>
      </c>
      <c r="DW127" s="777"/>
      <c r="DX127" s="777"/>
      <c r="DY127" s="777"/>
      <c r="DZ127" s="778"/>
    </row>
    <row r="128" spans="1:130" s="216" customFormat="1" ht="26.25" customHeight="1" thickBot="1" x14ac:dyDescent="0.2">
      <c r="A128" s="779" t="s">
        <v>460</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461</v>
      </c>
      <c r="X128" s="781"/>
      <c r="Y128" s="781"/>
      <c r="Z128" s="782"/>
      <c r="AA128" s="783">
        <v>2674375</v>
      </c>
      <c r="AB128" s="784"/>
      <c r="AC128" s="784"/>
      <c r="AD128" s="784"/>
      <c r="AE128" s="785"/>
      <c r="AF128" s="786">
        <v>2755267</v>
      </c>
      <c r="AG128" s="784"/>
      <c r="AH128" s="784"/>
      <c r="AI128" s="784"/>
      <c r="AJ128" s="785"/>
      <c r="AK128" s="786">
        <v>2173798</v>
      </c>
      <c r="AL128" s="784"/>
      <c r="AM128" s="784"/>
      <c r="AN128" s="784"/>
      <c r="AO128" s="785"/>
      <c r="AP128" s="787"/>
      <c r="AQ128" s="788"/>
      <c r="AR128" s="788"/>
      <c r="AS128" s="788"/>
      <c r="AT128" s="789"/>
      <c r="AU128" s="218"/>
      <c r="AV128" s="218"/>
      <c r="AW128" s="218"/>
      <c r="AX128" s="790" t="s">
        <v>462</v>
      </c>
      <c r="AY128" s="791"/>
      <c r="AZ128" s="791"/>
      <c r="BA128" s="791"/>
      <c r="BB128" s="791"/>
      <c r="BC128" s="791"/>
      <c r="BD128" s="791"/>
      <c r="BE128" s="792"/>
      <c r="BF128" s="769" t="s">
        <v>448</v>
      </c>
      <c r="BG128" s="770"/>
      <c r="BH128" s="770"/>
      <c r="BI128" s="770"/>
      <c r="BJ128" s="770"/>
      <c r="BK128" s="770"/>
      <c r="BL128" s="793"/>
      <c r="BM128" s="769">
        <v>11.25</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463</v>
      </c>
      <c r="CQ128" s="713"/>
      <c r="CR128" s="713"/>
      <c r="CS128" s="713"/>
      <c r="CT128" s="713"/>
      <c r="CU128" s="713"/>
      <c r="CV128" s="713"/>
      <c r="CW128" s="713"/>
      <c r="CX128" s="713"/>
      <c r="CY128" s="713"/>
      <c r="CZ128" s="713"/>
      <c r="DA128" s="713"/>
      <c r="DB128" s="713"/>
      <c r="DC128" s="713"/>
      <c r="DD128" s="713"/>
      <c r="DE128" s="713"/>
      <c r="DF128" s="714"/>
      <c r="DG128" s="773">
        <v>792853</v>
      </c>
      <c r="DH128" s="774"/>
      <c r="DI128" s="774"/>
      <c r="DJ128" s="774"/>
      <c r="DK128" s="774"/>
      <c r="DL128" s="774">
        <v>829723</v>
      </c>
      <c r="DM128" s="774"/>
      <c r="DN128" s="774"/>
      <c r="DO128" s="774"/>
      <c r="DP128" s="774"/>
      <c r="DQ128" s="774">
        <v>832987</v>
      </c>
      <c r="DR128" s="774"/>
      <c r="DS128" s="774"/>
      <c r="DT128" s="774"/>
      <c r="DU128" s="774"/>
      <c r="DV128" s="775">
        <v>1.1000000000000001</v>
      </c>
      <c r="DW128" s="775"/>
      <c r="DX128" s="775"/>
      <c r="DY128" s="775"/>
      <c r="DZ128" s="776"/>
    </row>
    <row r="129" spans="1:131" s="216" customFormat="1" ht="26.25" customHeight="1" x14ac:dyDescent="0.15">
      <c r="A129" s="757" t="s">
        <v>106</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464</v>
      </c>
      <c r="X129" s="760"/>
      <c r="Y129" s="760"/>
      <c r="Z129" s="761"/>
      <c r="AA129" s="762">
        <v>78762264</v>
      </c>
      <c r="AB129" s="763"/>
      <c r="AC129" s="763"/>
      <c r="AD129" s="763"/>
      <c r="AE129" s="764"/>
      <c r="AF129" s="765">
        <v>81265849</v>
      </c>
      <c r="AG129" s="763"/>
      <c r="AH129" s="763"/>
      <c r="AI129" s="763"/>
      <c r="AJ129" s="764"/>
      <c r="AK129" s="765">
        <v>85564006</v>
      </c>
      <c r="AL129" s="763"/>
      <c r="AM129" s="763"/>
      <c r="AN129" s="763"/>
      <c r="AO129" s="764"/>
      <c r="AP129" s="766"/>
      <c r="AQ129" s="767"/>
      <c r="AR129" s="767"/>
      <c r="AS129" s="767"/>
      <c r="AT129" s="768"/>
      <c r="AU129" s="219"/>
      <c r="AV129" s="219"/>
      <c r="AW129" s="219"/>
      <c r="AX129" s="734" t="s">
        <v>465</v>
      </c>
      <c r="AY129" s="735"/>
      <c r="AZ129" s="735"/>
      <c r="BA129" s="735"/>
      <c r="BB129" s="735"/>
      <c r="BC129" s="735"/>
      <c r="BD129" s="735"/>
      <c r="BE129" s="736"/>
      <c r="BF129" s="753" t="s">
        <v>385</v>
      </c>
      <c r="BG129" s="754"/>
      <c r="BH129" s="754"/>
      <c r="BI129" s="754"/>
      <c r="BJ129" s="754"/>
      <c r="BK129" s="754"/>
      <c r="BL129" s="755"/>
      <c r="BM129" s="753">
        <v>16.25</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57" t="s">
        <v>466</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467</v>
      </c>
      <c r="X130" s="760"/>
      <c r="Y130" s="760"/>
      <c r="Z130" s="761"/>
      <c r="AA130" s="762">
        <v>8374033</v>
      </c>
      <c r="AB130" s="763"/>
      <c r="AC130" s="763"/>
      <c r="AD130" s="763"/>
      <c r="AE130" s="764"/>
      <c r="AF130" s="765">
        <v>8127867</v>
      </c>
      <c r="AG130" s="763"/>
      <c r="AH130" s="763"/>
      <c r="AI130" s="763"/>
      <c r="AJ130" s="764"/>
      <c r="AK130" s="765">
        <v>8007519</v>
      </c>
      <c r="AL130" s="763"/>
      <c r="AM130" s="763"/>
      <c r="AN130" s="763"/>
      <c r="AO130" s="764"/>
      <c r="AP130" s="766"/>
      <c r="AQ130" s="767"/>
      <c r="AR130" s="767"/>
      <c r="AS130" s="767"/>
      <c r="AT130" s="768"/>
      <c r="AU130" s="219"/>
      <c r="AV130" s="219"/>
      <c r="AW130" s="219"/>
      <c r="AX130" s="734" t="s">
        <v>468</v>
      </c>
      <c r="AY130" s="735"/>
      <c r="AZ130" s="735"/>
      <c r="BA130" s="735"/>
      <c r="BB130" s="735"/>
      <c r="BC130" s="735"/>
      <c r="BD130" s="735"/>
      <c r="BE130" s="736"/>
      <c r="BF130" s="737">
        <v>2.2999999999999998</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70388231</v>
      </c>
      <c r="AB131" s="747"/>
      <c r="AC131" s="747"/>
      <c r="AD131" s="747"/>
      <c r="AE131" s="748"/>
      <c r="AF131" s="749">
        <v>73137982</v>
      </c>
      <c r="AG131" s="747"/>
      <c r="AH131" s="747"/>
      <c r="AI131" s="747"/>
      <c r="AJ131" s="748"/>
      <c r="AK131" s="749">
        <v>77556487</v>
      </c>
      <c r="AL131" s="747"/>
      <c r="AM131" s="747"/>
      <c r="AN131" s="747"/>
      <c r="AO131" s="748"/>
      <c r="AP131" s="750"/>
      <c r="AQ131" s="751"/>
      <c r="AR131" s="751"/>
      <c r="AS131" s="751"/>
      <c r="AT131" s="752"/>
      <c r="AU131" s="219"/>
      <c r="AV131" s="219"/>
      <c r="AW131" s="219"/>
      <c r="AX131" s="712" t="s">
        <v>470</v>
      </c>
      <c r="AY131" s="713"/>
      <c r="AZ131" s="713"/>
      <c r="BA131" s="713"/>
      <c r="BB131" s="713"/>
      <c r="BC131" s="713"/>
      <c r="BD131" s="713"/>
      <c r="BE131" s="714"/>
      <c r="BF131" s="715" t="s">
        <v>385</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21" t="s">
        <v>471</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472</v>
      </c>
      <c r="W132" s="725"/>
      <c r="X132" s="725"/>
      <c r="Y132" s="725"/>
      <c r="Z132" s="726"/>
      <c r="AA132" s="727">
        <v>1.233562753</v>
      </c>
      <c r="AB132" s="728"/>
      <c r="AC132" s="728"/>
      <c r="AD132" s="728"/>
      <c r="AE132" s="729"/>
      <c r="AF132" s="730">
        <v>3.5680872350000001</v>
      </c>
      <c r="AG132" s="728"/>
      <c r="AH132" s="728"/>
      <c r="AI132" s="728"/>
      <c r="AJ132" s="729"/>
      <c r="AK132" s="730">
        <v>2.1138824920000001</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473</v>
      </c>
      <c r="W133" s="704"/>
      <c r="X133" s="704"/>
      <c r="Y133" s="704"/>
      <c r="Z133" s="705"/>
      <c r="AA133" s="706">
        <v>2.2000000000000002</v>
      </c>
      <c r="AB133" s="707"/>
      <c r="AC133" s="707"/>
      <c r="AD133" s="707"/>
      <c r="AE133" s="708"/>
      <c r="AF133" s="706">
        <v>2.5</v>
      </c>
      <c r="AG133" s="707"/>
      <c r="AH133" s="707"/>
      <c r="AI133" s="707"/>
      <c r="AJ133" s="708"/>
      <c r="AK133" s="706">
        <v>2.2999999999999998</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xWpMUzQLch0R+aiUKwbBd1eu0EeJchJT55fvfEr5PIM3HnJoIdgaQHfZnC1LIfywxNBpSAWcdXv2IhPER9CNJA==" saltValue="FiwChhnKFmROehOtfSR4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474</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Qiowl6SNLswVBoqQlYupyIQ1JXjMw6lHdmrmuejif/3v2Annu8g9VtWynPZhPnivSxDsuQ4vbYZ54rTDfgHrw==" saltValue="buNO2tRPoehGTZXvo+gnW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475</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476</v>
      </c>
      <c r="AL6" s="252"/>
      <c r="AM6" s="252"/>
      <c r="AN6" s="252"/>
    </row>
    <row r="7" spans="1:46" ht="13.5" customHeight="1" x14ac:dyDescent="0.15">
      <c r="A7" s="251"/>
      <c r="AK7" s="254"/>
      <c r="AL7" s="255"/>
      <c r="AM7" s="255"/>
      <c r="AN7" s="256"/>
      <c r="AO7" s="1101" t="s">
        <v>477</v>
      </c>
      <c r="AP7" s="257"/>
      <c r="AQ7" s="258" t="s">
        <v>478</v>
      </c>
      <c r="AR7" s="259"/>
    </row>
    <row r="8" spans="1:46" x14ac:dyDescent="0.15">
      <c r="A8" s="251"/>
      <c r="AK8" s="260"/>
      <c r="AL8" s="261"/>
      <c r="AM8" s="261"/>
      <c r="AN8" s="262"/>
      <c r="AO8" s="1102"/>
      <c r="AP8" s="263" t="s">
        <v>479</v>
      </c>
      <c r="AQ8" s="264" t="s">
        <v>480</v>
      </c>
      <c r="AR8" s="265" t="s">
        <v>481</v>
      </c>
    </row>
    <row r="9" spans="1:46" x14ac:dyDescent="0.15">
      <c r="A9" s="251"/>
      <c r="AK9" s="1113" t="s">
        <v>482</v>
      </c>
      <c r="AL9" s="1114"/>
      <c r="AM9" s="1114"/>
      <c r="AN9" s="1115"/>
      <c r="AO9" s="266">
        <v>23808463</v>
      </c>
      <c r="AP9" s="266">
        <v>55206</v>
      </c>
      <c r="AQ9" s="267">
        <v>62943</v>
      </c>
      <c r="AR9" s="268">
        <v>-12.3</v>
      </c>
    </row>
    <row r="10" spans="1:46" ht="13.5" customHeight="1" x14ac:dyDescent="0.15">
      <c r="A10" s="251"/>
      <c r="AK10" s="1113" t="s">
        <v>483</v>
      </c>
      <c r="AL10" s="1114"/>
      <c r="AM10" s="1114"/>
      <c r="AN10" s="1115"/>
      <c r="AO10" s="269">
        <v>88714</v>
      </c>
      <c r="AP10" s="269">
        <v>206</v>
      </c>
      <c r="AQ10" s="270">
        <v>1681</v>
      </c>
      <c r="AR10" s="271">
        <v>-87.7</v>
      </c>
    </row>
    <row r="11" spans="1:46" ht="13.5" customHeight="1" x14ac:dyDescent="0.15">
      <c r="A11" s="251"/>
      <c r="AK11" s="1113" t="s">
        <v>484</v>
      </c>
      <c r="AL11" s="1114"/>
      <c r="AM11" s="1114"/>
      <c r="AN11" s="1115"/>
      <c r="AO11" s="269" t="s">
        <v>485</v>
      </c>
      <c r="AP11" s="269" t="s">
        <v>485</v>
      </c>
      <c r="AQ11" s="270">
        <v>656</v>
      </c>
      <c r="AR11" s="271" t="s">
        <v>485</v>
      </c>
    </row>
    <row r="12" spans="1:46" ht="13.5" customHeight="1" x14ac:dyDescent="0.15">
      <c r="A12" s="251"/>
      <c r="AK12" s="1113" t="s">
        <v>486</v>
      </c>
      <c r="AL12" s="1114"/>
      <c r="AM12" s="1114"/>
      <c r="AN12" s="1115"/>
      <c r="AO12" s="269" t="s">
        <v>485</v>
      </c>
      <c r="AP12" s="269" t="s">
        <v>485</v>
      </c>
      <c r="AQ12" s="270">
        <v>24</v>
      </c>
      <c r="AR12" s="271" t="s">
        <v>485</v>
      </c>
    </row>
    <row r="13" spans="1:46" ht="13.5" customHeight="1" x14ac:dyDescent="0.15">
      <c r="A13" s="251"/>
      <c r="AK13" s="1113" t="s">
        <v>487</v>
      </c>
      <c r="AL13" s="1114"/>
      <c r="AM13" s="1114"/>
      <c r="AN13" s="1115"/>
      <c r="AO13" s="269" t="s">
        <v>485</v>
      </c>
      <c r="AP13" s="269" t="s">
        <v>485</v>
      </c>
      <c r="AQ13" s="270">
        <v>1968</v>
      </c>
      <c r="AR13" s="271" t="s">
        <v>485</v>
      </c>
    </row>
    <row r="14" spans="1:46" ht="13.5" customHeight="1" x14ac:dyDescent="0.15">
      <c r="A14" s="251"/>
      <c r="AK14" s="1113" t="s">
        <v>488</v>
      </c>
      <c r="AL14" s="1114"/>
      <c r="AM14" s="1114"/>
      <c r="AN14" s="1115"/>
      <c r="AO14" s="269">
        <v>738774</v>
      </c>
      <c r="AP14" s="269">
        <v>1713</v>
      </c>
      <c r="AQ14" s="270">
        <v>1222</v>
      </c>
      <c r="AR14" s="271">
        <v>40.200000000000003</v>
      </c>
    </row>
    <row r="15" spans="1:46" ht="13.5" customHeight="1" x14ac:dyDescent="0.15">
      <c r="A15" s="251"/>
      <c r="AK15" s="1116" t="s">
        <v>489</v>
      </c>
      <c r="AL15" s="1117"/>
      <c r="AM15" s="1117"/>
      <c r="AN15" s="1118"/>
      <c r="AO15" s="269">
        <v>-1273937</v>
      </c>
      <c r="AP15" s="269">
        <v>-2954</v>
      </c>
      <c r="AQ15" s="270">
        <v>-3725</v>
      </c>
      <c r="AR15" s="271">
        <v>-20.7</v>
      </c>
    </row>
    <row r="16" spans="1:46" x14ac:dyDescent="0.15">
      <c r="A16" s="251"/>
      <c r="AK16" s="1116" t="s">
        <v>187</v>
      </c>
      <c r="AL16" s="1117"/>
      <c r="AM16" s="1117"/>
      <c r="AN16" s="1118"/>
      <c r="AO16" s="269">
        <v>23362014</v>
      </c>
      <c r="AP16" s="269">
        <v>54171</v>
      </c>
      <c r="AQ16" s="270">
        <v>64768</v>
      </c>
      <c r="AR16" s="271">
        <v>-16.399999999999999</v>
      </c>
    </row>
    <row r="17" spans="1:46" x14ac:dyDescent="0.15">
      <c r="A17" s="251"/>
    </row>
    <row r="18" spans="1:46" x14ac:dyDescent="0.15">
      <c r="A18" s="251"/>
      <c r="AQ18" s="272"/>
      <c r="AR18" s="272"/>
    </row>
    <row r="19" spans="1:46" x14ac:dyDescent="0.15">
      <c r="A19" s="251"/>
      <c r="AK19" s="247" t="s">
        <v>490</v>
      </c>
    </row>
    <row r="20" spans="1:46" x14ac:dyDescent="0.15">
      <c r="A20" s="251"/>
      <c r="AK20" s="273"/>
      <c r="AL20" s="274"/>
      <c r="AM20" s="274"/>
      <c r="AN20" s="275"/>
      <c r="AO20" s="276" t="s">
        <v>491</v>
      </c>
      <c r="AP20" s="277" t="s">
        <v>492</v>
      </c>
      <c r="AQ20" s="278" t="s">
        <v>493</v>
      </c>
      <c r="AR20" s="279"/>
    </row>
    <row r="21" spans="1:46" s="252" customFormat="1" x14ac:dyDescent="0.15">
      <c r="A21" s="280"/>
      <c r="AK21" s="1119" t="s">
        <v>494</v>
      </c>
      <c r="AL21" s="1120"/>
      <c r="AM21" s="1120"/>
      <c r="AN21" s="1121"/>
      <c r="AO21" s="281">
        <v>5.95</v>
      </c>
      <c r="AP21" s="282">
        <v>6.41</v>
      </c>
      <c r="AQ21" s="283">
        <v>-0.46</v>
      </c>
      <c r="AS21" s="284"/>
      <c r="AT21" s="280"/>
    </row>
    <row r="22" spans="1:46" s="252" customFormat="1" x14ac:dyDescent="0.15">
      <c r="A22" s="280"/>
      <c r="AK22" s="1119" t="s">
        <v>495</v>
      </c>
      <c r="AL22" s="1120"/>
      <c r="AM22" s="1120"/>
      <c r="AN22" s="1121"/>
      <c r="AO22" s="285">
        <v>102.7</v>
      </c>
      <c r="AP22" s="286">
        <v>99.7</v>
      </c>
      <c r="AQ22" s="287">
        <v>3</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12" t="s">
        <v>496</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2"/>
      <c r="AS27" s="247"/>
      <c r="AT27" s="247"/>
    </row>
    <row r="28" spans="1:46" ht="17.25" x14ac:dyDescent="0.15">
      <c r="A28" s="248" t="s">
        <v>497</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498</v>
      </c>
      <c r="AL29" s="252"/>
      <c r="AM29" s="252"/>
      <c r="AN29" s="252"/>
      <c r="AS29" s="294"/>
    </row>
    <row r="30" spans="1:46" ht="13.5" customHeight="1" x14ac:dyDescent="0.15">
      <c r="A30" s="251"/>
      <c r="AK30" s="254"/>
      <c r="AL30" s="255"/>
      <c r="AM30" s="255"/>
      <c r="AN30" s="256"/>
      <c r="AO30" s="1101" t="s">
        <v>477</v>
      </c>
      <c r="AP30" s="257"/>
      <c r="AQ30" s="258" t="s">
        <v>478</v>
      </c>
      <c r="AR30" s="259"/>
    </row>
    <row r="31" spans="1:46" x14ac:dyDescent="0.15">
      <c r="A31" s="251"/>
      <c r="AK31" s="260"/>
      <c r="AL31" s="261"/>
      <c r="AM31" s="261"/>
      <c r="AN31" s="262"/>
      <c r="AO31" s="1102"/>
      <c r="AP31" s="263" t="s">
        <v>479</v>
      </c>
      <c r="AQ31" s="264" t="s">
        <v>480</v>
      </c>
      <c r="AR31" s="265" t="s">
        <v>481</v>
      </c>
    </row>
    <row r="32" spans="1:46" ht="27" customHeight="1" x14ac:dyDescent="0.15">
      <c r="A32" s="251"/>
      <c r="AK32" s="1103" t="s">
        <v>499</v>
      </c>
      <c r="AL32" s="1104"/>
      <c r="AM32" s="1104"/>
      <c r="AN32" s="1105"/>
      <c r="AO32" s="295">
        <v>9414497</v>
      </c>
      <c r="AP32" s="295">
        <v>21830</v>
      </c>
      <c r="AQ32" s="296">
        <v>36898</v>
      </c>
      <c r="AR32" s="297">
        <v>-40.799999999999997</v>
      </c>
    </row>
    <row r="33" spans="1:46" ht="13.5" customHeight="1" x14ac:dyDescent="0.15">
      <c r="A33" s="251"/>
      <c r="AK33" s="1103" t="s">
        <v>500</v>
      </c>
      <c r="AL33" s="1104"/>
      <c r="AM33" s="1104"/>
      <c r="AN33" s="1105"/>
      <c r="AO33" s="295" t="s">
        <v>485</v>
      </c>
      <c r="AP33" s="295" t="s">
        <v>485</v>
      </c>
      <c r="AQ33" s="296">
        <v>2</v>
      </c>
      <c r="AR33" s="297" t="s">
        <v>485</v>
      </c>
    </row>
    <row r="34" spans="1:46" ht="27" customHeight="1" x14ac:dyDescent="0.15">
      <c r="A34" s="251"/>
      <c r="AK34" s="1103" t="s">
        <v>501</v>
      </c>
      <c r="AL34" s="1104"/>
      <c r="AM34" s="1104"/>
      <c r="AN34" s="1105"/>
      <c r="AO34" s="295" t="s">
        <v>485</v>
      </c>
      <c r="AP34" s="295" t="s">
        <v>485</v>
      </c>
      <c r="AQ34" s="296">
        <v>63</v>
      </c>
      <c r="AR34" s="297" t="s">
        <v>485</v>
      </c>
    </row>
    <row r="35" spans="1:46" ht="27" customHeight="1" x14ac:dyDescent="0.15">
      <c r="A35" s="251"/>
      <c r="AK35" s="1103" t="s">
        <v>502</v>
      </c>
      <c r="AL35" s="1104"/>
      <c r="AM35" s="1104"/>
      <c r="AN35" s="1105"/>
      <c r="AO35" s="295">
        <v>927359</v>
      </c>
      <c r="AP35" s="295">
        <v>2150</v>
      </c>
      <c r="AQ35" s="296">
        <v>8350</v>
      </c>
      <c r="AR35" s="297">
        <v>-74.3</v>
      </c>
    </row>
    <row r="36" spans="1:46" ht="27" customHeight="1" x14ac:dyDescent="0.15">
      <c r="A36" s="251"/>
      <c r="AK36" s="1103" t="s">
        <v>503</v>
      </c>
      <c r="AL36" s="1104"/>
      <c r="AM36" s="1104"/>
      <c r="AN36" s="1105"/>
      <c r="AO36" s="295">
        <v>93797</v>
      </c>
      <c r="AP36" s="295">
        <v>217</v>
      </c>
      <c r="AQ36" s="296">
        <v>436</v>
      </c>
      <c r="AR36" s="297">
        <v>-50.2</v>
      </c>
    </row>
    <row r="37" spans="1:46" ht="13.5" customHeight="1" x14ac:dyDescent="0.15">
      <c r="A37" s="251"/>
      <c r="AK37" s="1103" t="s">
        <v>504</v>
      </c>
      <c r="AL37" s="1104"/>
      <c r="AM37" s="1104"/>
      <c r="AN37" s="1105"/>
      <c r="AO37" s="295">
        <v>1385117</v>
      </c>
      <c r="AP37" s="295">
        <v>3212</v>
      </c>
      <c r="AQ37" s="296">
        <v>641</v>
      </c>
      <c r="AR37" s="297">
        <v>401.1</v>
      </c>
    </row>
    <row r="38" spans="1:46" ht="27" customHeight="1" x14ac:dyDescent="0.15">
      <c r="A38" s="251"/>
      <c r="AK38" s="1106" t="s">
        <v>505</v>
      </c>
      <c r="AL38" s="1107"/>
      <c r="AM38" s="1107"/>
      <c r="AN38" s="1108"/>
      <c r="AO38" s="298" t="s">
        <v>485</v>
      </c>
      <c r="AP38" s="298" t="s">
        <v>485</v>
      </c>
      <c r="AQ38" s="299">
        <v>1</v>
      </c>
      <c r="AR38" s="287" t="s">
        <v>485</v>
      </c>
      <c r="AS38" s="294"/>
    </row>
    <row r="39" spans="1:46" x14ac:dyDescent="0.15">
      <c r="A39" s="251"/>
      <c r="AK39" s="1106" t="s">
        <v>506</v>
      </c>
      <c r="AL39" s="1107"/>
      <c r="AM39" s="1107"/>
      <c r="AN39" s="1108"/>
      <c r="AO39" s="295">
        <v>-2173798</v>
      </c>
      <c r="AP39" s="295">
        <v>-5040</v>
      </c>
      <c r="AQ39" s="296">
        <v>-7817</v>
      </c>
      <c r="AR39" s="297">
        <v>-35.5</v>
      </c>
      <c r="AS39" s="294"/>
    </row>
    <row r="40" spans="1:46" ht="27" customHeight="1" x14ac:dyDescent="0.15">
      <c r="A40" s="251"/>
      <c r="AK40" s="1103" t="s">
        <v>507</v>
      </c>
      <c r="AL40" s="1104"/>
      <c r="AM40" s="1104"/>
      <c r="AN40" s="1105"/>
      <c r="AO40" s="295">
        <v>-8007519</v>
      </c>
      <c r="AP40" s="295">
        <v>-18567</v>
      </c>
      <c r="AQ40" s="296">
        <v>-28299</v>
      </c>
      <c r="AR40" s="297">
        <v>-34.4</v>
      </c>
      <c r="AS40" s="294"/>
    </row>
    <row r="41" spans="1:46" x14ac:dyDescent="0.15">
      <c r="A41" s="251"/>
      <c r="AK41" s="1109" t="s">
        <v>282</v>
      </c>
      <c r="AL41" s="1110"/>
      <c r="AM41" s="1110"/>
      <c r="AN41" s="1111"/>
      <c r="AO41" s="295">
        <v>1639453</v>
      </c>
      <c r="AP41" s="295">
        <v>3801</v>
      </c>
      <c r="AQ41" s="296">
        <v>10277</v>
      </c>
      <c r="AR41" s="297">
        <v>-63</v>
      </c>
      <c r="AS41" s="294"/>
    </row>
    <row r="42" spans="1:46" x14ac:dyDescent="0.15">
      <c r="A42" s="251"/>
      <c r="AK42" s="300" t="s">
        <v>508</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509</v>
      </c>
    </row>
    <row r="48" spans="1:46" x14ac:dyDescent="0.15">
      <c r="A48" s="251"/>
      <c r="AK48" s="305" t="s">
        <v>510</v>
      </c>
      <c r="AL48" s="305"/>
      <c r="AM48" s="305"/>
      <c r="AN48" s="305"/>
      <c r="AO48" s="305"/>
      <c r="AP48" s="305"/>
      <c r="AQ48" s="306"/>
      <c r="AR48" s="305"/>
    </row>
    <row r="49" spans="1:44" ht="13.5" customHeight="1" x14ac:dyDescent="0.15">
      <c r="A49" s="251"/>
      <c r="AK49" s="307"/>
      <c r="AL49" s="308"/>
      <c r="AM49" s="1096" t="s">
        <v>477</v>
      </c>
      <c r="AN49" s="1098" t="s">
        <v>511</v>
      </c>
      <c r="AO49" s="1099"/>
      <c r="AP49" s="1099"/>
      <c r="AQ49" s="1099"/>
      <c r="AR49" s="1100"/>
    </row>
    <row r="50" spans="1:44" x14ac:dyDescent="0.15">
      <c r="A50" s="251"/>
      <c r="AK50" s="309"/>
      <c r="AL50" s="310"/>
      <c r="AM50" s="1097"/>
      <c r="AN50" s="311" t="s">
        <v>512</v>
      </c>
      <c r="AO50" s="312" t="s">
        <v>513</v>
      </c>
      <c r="AP50" s="313" t="s">
        <v>514</v>
      </c>
      <c r="AQ50" s="314" t="s">
        <v>515</v>
      </c>
      <c r="AR50" s="315" t="s">
        <v>516</v>
      </c>
    </row>
    <row r="51" spans="1:44" x14ac:dyDescent="0.15">
      <c r="A51" s="251"/>
      <c r="AK51" s="307" t="s">
        <v>517</v>
      </c>
      <c r="AL51" s="308"/>
      <c r="AM51" s="316">
        <v>15709200</v>
      </c>
      <c r="AN51" s="317">
        <v>37723</v>
      </c>
      <c r="AO51" s="318">
        <v>17.899999999999999</v>
      </c>
      <c r="AP51" s="319">
        <v>48088</v>
      </c>
      <c r="AQ51" s="320">
        <v>3.6</v>
      </c>
      <c r="AR51" s="321">
        <v>14.3</v>
      </c>
    </row>
    <row r="52" spans="1:44" x14ac:dyDescent="0.15">
      <c r="A52" s="251"/>
      <c r="AK52" s="322"/>
      <c r="AL52" s="323" t="s">
        <v>518</v>
      </c>
      <c r="AM52" s="324">
        <v>8032735</v>
      </c>
      <c r="AN52" s="325">
        <v>19289</v>
      </c>
      <c r="AO52" s="326">
        <v>13.9</v>
      </c>
      <c r="AP52" s="327">
        <v>25183</v>
      </c>
      <c r="AQ52" s="328">
        <v>-4.3</v>
      </c>
      <c r="AR52" s="329">
        <v>18.2</v>
      </c>
    </row>
    <row r="53" spans="1:44" x14ac:dyDescent="0.15">
      <c r="A53" s="251"/>
      <c r="AK53" s="307" t="s">
        <v>519</v>
      </c>
      <c r="AL53" s="308"/>
      <c r="AM53" s="316">
        <v>11610988</v>
      </c>
      <c r="AN53" s="317">
        <v>27643</v>
      </c>
      <c r="AO53" s="318">
        <v>-26.7</v>
      </c>
      <c r="AP53" s="319">
        <v>46457</v>
      </c>
      <c r="AQ53" s="320">
        <v>-3.4</v>
      </c>
      <c r="AR53" s="321">
        <v>-23.3</v>
      </c>
    </row>
    <row r="54" spans="1:44" x14ac:dyDescent="0.15">
      <c r="A54" s="251"/>
      <c r="AK54" s="322"/>
      <c r="AL54" s="323" t="s">
        <v>518</v>
      </c>
      <c r="AM54" s="324">
        <v>6249440</v>
      </c>
      <c r="AN54" s="325">
        <v>14879</v>
      </c>
      <c r="AO54" s="326">
        <v>-22.9</v>
      </c>
      <c r="AP54" s="327">
        <v>24020</v>
      </c>
      <c r="AQ54" s="328">
        <v>-4.5999999999999996</v>
      </c>
      <c r="AR54" s="329">
        <v>-18.3</v>
      </c>
    </row>
    <row r="55" spans="1:44" x14ac:dyDescent="0.15">
      <c r="A55" s="251"/>
      <c r="AK55" s="307" t="s">
        <v>520</v>
      </c>
      <c r="AL55" s="308"/>
      <c r="AM55" s="316">
        <v>15525145</v>
      </c>
      <c r="AN55" s="317">
        <v>36537</v>
      </c>
      <c r="AO55" s="318">
        <v>32.200000000000003</v>
      </c>
      <c r="AP55" s="319">
        <v>51849</v>
      </c>
      <c r="AQ55" s="320">
        <v>11.6</v>
      </c>
      <c r="AR55" s="321">
        <v>20.6</v>
      </c>
    </row>
    <row r="56" spans="1:44" x14ac:dyDescent="0.15">
      <c r="A56" s="251"/>
      <c r="AK56" s="322"/>
      <c r="AL56" s="323" t="s">
        <v>518</v>
      </c>
      <c r="AM56" s="324">
        <v>9944990</v>
      </c>
      <c r="AN56" s="325">
        <v>23404</v>
      </c>
      <c r="AO56" s="326">
        <v>57.3</v>
      </c>
      <c r="AP56" s="327">
        <v>26326</v>
      </c>
      <c r="AQ56" s="328">
        <v>9.6</v>
      </c>
      <c r="AR56" s="329">
        <v>47.7</v>
      </c>
    </row>
    <row r="57" spans="1:44" x14ac:dyDescent="0.15">
      <c r="A57" s="251"/>
      <c r="AK57" s="307" t="s">
        <v>521</v>
      </c>
      <c r="AL57" s="308"/>
      <c r="AM57" s="316">
        <v>15719103</v>
      </c>
      <c r="AN57" s="317">
        <v>36677</v>
      </c>
      <c r="AO57" s="318">
        <v>0.4</v>
      </c>
      <c r="AP57" s="319">
        <v>52191</v>
      </c>
      <c r="AQ57" s="320">
        <v>0.7</v>
      </c>
      <c r="AR57" s="321">
        <v>-0.3</v>
      </c>
    </row>
    <row r="58" spans="1:44" x14ac:dyDescent="0.15">
      <c r="A58" s="251"/>
      <c r="AK58" s="322"/>
      <c r="AL58" s="323" t="s">
        <v>518</v>
      </c>
      <c r="AM58" s="324">
        <v>10462848</v>
      </c>
      <c r="AN58" s="325">
        <v>24412</v>
      </c>
      <c r="AO58" s="326">
        <v>4.3</v>
      </c>
      <c r="AP58" s="327">
        <v>26807</v>
      </c>
      <c r="AQ58" s="328">
        <v>1.8</v>
      </c>
      <c r="AR58" s="329">
        <v>2.5</v>
      </c>
    </row>
    <row r="59" spans="1:44" x14ac:dyDescent="0.15">
      <c r="A59" s="251"/>
      <c r="AK59" s="307" t="s">
        <v>522</v>
      </c>
      <c r="AL59" s="308"/>
      <c r="AM59" s="316">
        <v>18504575</v>
      </c>
      <c r="AN59" s="317">
        <v>42907</v>
      </c>
      <c r="AO59" s="318">
        <v>17</v>
      </c>
      <c r="AP59" s="319">
        <v>48105</v>
      </c>
      <c r="AQ59" s="320">
        <v>-7.8</v>
      </c>
      <c r="AR59" s="321">
        <v>24.8</v>
      </c>
    </row>
    <row r="60" spans="1:44" x14ac:dyDescent="0.15">
      <c r="A60" s="251"/>
      <c r="AK60" s="322"/>
      <c r="AL60" s="323" t="s">
        <v>518</v>
      </c>
      <c r="AM60" s="324">
        <v>10694982</v>
      </c>
      <c r="AN60" s="325">
        <v>24799</v>
      </c>
      <c r="AO60" s="326">
        <v>1.6</v>
      </c>
      <c r="AP60" s="327">
        <v>24072</v>
      </c>
      <c r="AQ60" s="328">
        <v>-10.199999999999999</v>
      </c>
      <c r="AR60" s="329">
        <v>11.8</v>
      </c>
    </row>
    <row r="61" spans="1:44" x14ac:dyDescent="0.15">
      <c r="A61" s="251"/>
      <c r="AK61" s="307" t="s">
        <v>523</v>
      </c>
      <c r="AL61" s="330"/>
      <c r="AM61" s="316">
        <v>15413802</v>
      </c>
      <c r="AN61" s="317">
        <v>36297</v>
      </c>
      <c r="AO61" s="318">
        <v>8.1999999999999993</v>
      </c>
      <c r="AP61" s="319">
        <v>49338</v>
      </c>
      <c r="AQ61" s="331">
        <v>0.9</v>
      </c>
      <c r="AR61" s="321">
        <v>7.3</v>
      </c>
    </row>
    <row r="62" spans="1:44" x14ac:dyDescent="0.15">
      <c r="A62" s="251"/>
      <c r="AK62" s="322"/>
      <c r="AL62" s="323" t="s">
        <v>518</v>
      </c>
      <c r="AM62" s="324">
        <v>9076999</v>
      </c>
      <c r="AN62" s="325">
        <v>21357</v>
      </c>
      <c r="AO62" s="326">
        <v>10.8</v>
      </c>
      <c r="AP62" s="327">
        <v>25282</v>
      </c>
      <c r="AQ62" s="328">
        <v>-1.5</v>
      </c>
      <c r="AR62" s="329">
        <v>12.3</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xx4HxTXKzQB+gxhGHk7czMHKfbThUGnluO1OO1xs/bri5eX6/qOqxH4UqaN5bacjduxQUgBgSDR1QeMRd4cCpg==" saltValue="p54NRx1TTIgWW+c+mOqM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525</v>
      </c>
    </row>
    <row r="121" spans="125:125" ht="13.5" hidden="1" customHeight="1" x14ac:dyDescent="0.15">
      <c r="DU121" s="245"/>
    </row>
  </sheetData>
  <sheetProtection algorithmName="SHA-512" hashValue="QjOcLoIAjwab41z2ekQtqTTZntEaEQ26e6dKrmzo+4mhpq4HYOrdRa/ObuA8XxG0AlFujXdWKdQfKRaekyBLFQ==" saltValue="LQ3QkzUKOHVadXGdM5xTg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526</v>
      </c>
    </row>
  </sheetData>
  <sheetProtection algorithmName="SHA-512" hashValue="Re+z/Mztr5eEbHXBdeXYfNl0okFetFAZrdp76G0aX2LVBo/5lwijbYdNgCvH+pS2C3V1ma8/D36H4DjsQiGWpA==" saltValue="CAWaFqWf4MyolNs7sI92+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22" t="s">
        <v>3</v>
      </c>
      <c r="D47" s="1122"/>
      <c r="E47" s="1123"/>
      <c r="F47" s="11">
        <v>13.67</v>
      </c>
      <c r="G47" s="12">
        <v>13.44</v>
      </c>
      <c r="H47" s="12">
        <v>16.149999999999999</v>
      </c>
      <c r="I47" s="12">
        <v>14.43</v>
      </c>
      <c r="J47" s="13">
        <v>16.63</v>
      </c>
    </row>
    <row r="48" spans="2:10" ht="57.75" customHeight="1" x14ac:dyDescent="0.15">
      <c r="B48" s="14"/>
      <c r="C48" s="1124" t="s">
        <v>4</v>
      </c>
      <c r="D48" s="1124"/>
      <c r="E48" s="1125"/>
      <c r="F48" s="15">
        <v>4.83</v>
      </c>
      <c r="G48" s="16">
        <v>5.68</v>
      </c>
      <c r="H48" s="16">
        <v>5.07</v>
      </c>
      <c r="I48" s="16">
        <v>6.28</v>
      </c>
      <c r="J48" s="17">
        <v>6.42</v>
      </c>
    </row>
    <row r="49" spans="2:10" ht="57.75" customHeight="1" thickBot="1" x14ac:dyDescent="0.2">
      <c r="B49" s="18"/>
      <c r="C49" s="1126" t="s">
        <v>5</v>
      </c>
      <c r="D49" s="1126"/>
      <c r="E49" s="1127"/>
      <c r="F49" s="19" t="s">
        <v>532</v>
      </c>
      <c r="G49" s="20" t="s">
        <v>533</v>
      </c>
      <c r="H49" s="20" t="s">
        <v>534</v>
      </c>
      <c r="I49" s="20" t="s">
        <v>535</v>
      </c>
      <c r="J49" s="21">
        <v>0.46</v>
      </c>
    </row>
    <row r="50" spans="2:10" x14ac:dyDescent="0.15"/>
  </sheetData>
  <sheetProtection algorithmName="SHA-512" hashValue="EdeD37asJ7noVtWFHlnrUsbqBeFrUkFXP8VCKnPUMA33Wap2o6h9d0erXO7dWPrupuxDjifaetptTqtas764rg==" saltValue="INVA5O+mHWo/0TM0Sz3p2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川津 直之</cp:lastModifiedBy>
  <cp:lastPrinted>2023-03-23T05:48:49Z</cp:lastPrinted>
  <dcterms:created xsi:type="dcterms:W3CDTF">2023-02-20T04:36:32Z</dcterms:created>
  <dcterms:modified xsi:type="dcterms:W3CDTF">2023-03-24T08:03:11Z</dcterms:modified>
  <cp:category/>
</cp:coreProperties>
</file>