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WServer01\財政課\財政課分掌事務\０６　財政状況の公表及び予算，決算等の財務報告に関すること。\６４　照会文書（市町村課財政班）\31年度\R011016 平成29年度財政状況資料集の再作成及び再公表について（依頼）\04 HP更新\平成29年度\"/>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BG34" i="10"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C38" i="10"/>
  <c r="BE37" i="10"/>
  <c r="AM37" i="10"/>
  <c r="BE36" i="10"/>
  <c r="BE35" i="10"/>
  <c r="C34" i="10"/>
  <c r="C35" i="10" s="1"/>
  <c r="C36" i="10" l="1"/>
  <c r="C37"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W34" i="10" s="1"/>
  <c r="BW35" i="10" s="1"/>
  <c r="BW36" i="10" s="1"/>
  <c r="BW37" i="10" s="1"/>
  <c r="BW38" i="10" s="1"/>
  <c r="BW39" i="10" s="1"/>
  <c r="BW40" i="10" s="1"/>
  <c r="BW41" i="10" s="1"/>
  <c r="BW42" i="10" s="1"/>
  <c r="CO34" i="10" l="1"/>
  <c r="CO35" i="10" s="1"/>
  <c r="CO36" i="10" s="1"/>
  <c r="CO37" i="10" s="1"/>
  <c r="CO38" i="10" s="1"/>
  <c r="CO39" i="10" s="1"/>
</calcChain>
</file>

<file path=xl/sharedStrings.xml><?xml version="1.0" encoding="utf-8"?>
<sst xmlns="http://schemas.openxmlformats.org/spreadsheetml/2006/main" count="1083" uniqueCount="616">
  <si>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</si>
  <si>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</si>
  <si>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</si>
  <si>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</si>
  <si>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</si>
  <si>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</si>
  <si>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</si>
  <si>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</si>
  <si>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</si>
  <si>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</si>
  <si>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</si>
  <si>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</si>
  <si>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</si>
  <si>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</si>
  <si>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</si>
  <si>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</si>
  <si>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</si>
  <si>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</si>
  <si>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</si>
  <si>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</si>
  <si>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</si>
  <si>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</si>
  <si>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</si>
  <si>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</si>
  <si>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</si>
  <si>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</si>
  <si>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</si>
  <si>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</si>
  <si>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</si>
  <si>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</si>
  <si>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</si>
  <si>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</si>
  <si>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</si>
  <si>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</si>
  <si>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</si>
  <si>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</si>
  <si>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</si>
  <si>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</si>
  <si>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</si>
  <si>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</si>
  <si>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</si>
  <si>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</si>
  <si>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</si>
  <si>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</si>
  <si>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</si>
  <si>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</si>
  <si>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</si>
  <si>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</si>
  <si>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</si>
  <si>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</si>
  <si>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</si>
  <si>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</si>
  <si>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</si>
  <si>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</si>
  <si>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</si>
  <si>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</si>
  <si>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</si>
  <si>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</si>
  <si>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</si>
  <si>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</si>
  <si>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</si>
  <si>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</si>
  <si>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</si>
  <si>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</si>
  <si>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</si>
  <si>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</si>
  <si>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</si>
  <si>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</si>
  <si>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</si>
  <si>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</si>
  <si>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</si>
  <si>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</si>
  <si>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</si>
  <si>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</si>
  <si>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</si>
  <si>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</si>
  <si>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</si>
  <si>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</si>
  <si>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</si>
  <si>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</si>
  <si>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</si>
  <si>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</si>
  <si>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</si>
  <si>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</si>
  <si>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</si>
  <si>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</si>
  <si>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</si>
  <si>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</si>
  <si>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</si>
  <si>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</si>
  <si>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</si>
  <si>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</si>
  <si>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柏市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</si>
  <si>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</si>
  <si>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</si>
  <si>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</si>
  <si>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</si>
  <si>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</si>
  <si>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</si>
  <si>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</si>
  <si>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</si>
  <si>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</si>
  <si>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</si>
  <si>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</si>
  <si>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</si>
  <si>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</si>
  <si>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</si>
  <si>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</si>
  <si>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</si>
  <si>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</si>
  <si>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</si>
  <si>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</si>
  <si>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</si>
  <si>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</si>
  <si>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</si>
  <si>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</si>
  <si>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</si>
  <si>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</si>
  <si>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</si>
  <si>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</si>
  <si>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</si>
  <si>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</si>
  <si>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</si>
  <si>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</si>
  <si>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</si>
  <si>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</si>
  <si>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</si>
  <si>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</si>
  <si>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</si>
  <si>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</si>
  <si>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</si>
  <si>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</si>
  <si>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</si>
  <si>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</si>
  <si>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</si>
  <si>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</si>
  <si>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</si>
  <si>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</si>
  <si>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</si>
  <si>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</si>
  <si>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</si>
  <si>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</si>
  <si>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</si>
  <si>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</si>
  <si>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</si>
  <si>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</si>
  <si>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</si>
  <si>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</si>
  <si>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</si>
  <si>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</si>
  <si>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</si>
  <si>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</si>
  <si>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</si>
  <si>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</si>
  <si>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</si>
  <si>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</si>
  <si>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</si>
  <si>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</si>
  <si>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</si>
  <si>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</si>
  <si>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</si>
  <si>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</si>
  <si>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</si>
  <si>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</si>
  <si>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</si>
  <si>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</si>
  <si>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</si>
  <si>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</si>
  <si>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</si>
  <si>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</si>
  <si>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</si>
  <si>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</si>
  <si>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</si>
  <si>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</si>
  <si>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</si>
  <si>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</si>
  <si>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</si>
  <si>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</si>
  <si>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</si>
  <si>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</si>
  <si>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</si>
  <si>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</si>
  <si>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</si>
  <si>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</si>
  <si>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</si>
  <si>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</si>
  <si>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</si>
  <si>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</si>
  <si>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</si>
  <si>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</si>
  <si>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</si>
  <si>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</si>
  <si>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</si>
  <si>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</si>
  <si>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</si>
  <si>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</si>
  <si>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</si>
  <si>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</si>
  <si>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</si>
  <si>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</si>
  <si>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</si>
  <si>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</si>
  <si>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</si>
  <si>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</si>
  <si>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</si>
  <si>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</si>
  <si>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</si>
  <si>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</si>
  <si>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</si>
  <si>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千葉県柏市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</si>
  <si>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</si>
  <si>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</si>
  <si>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</si>
  <si>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</si>
  <si>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</si>
  <si>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</si>
  <si>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</si>
  <si>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</si>
  <si>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</si>
  <si>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</si>
  <si>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</si>
  <si>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</si>
  <si>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</si>
  <si>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</si>
  <si>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</si>
  <si>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</si>
  <si>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</si>
  <si>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</si>
  <si>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</si>
  <si>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</si>
  <si>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</si>
  <si>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</si>
  <si>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</si>
  <si>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</si>
  <si>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</si>
  <si>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</si>
  <si>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</si>
  <si>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</si>
  <si>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</si>
  <si>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</si>
  <si>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</si>
  <si>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</si>
  <si>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</si>
  <si>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</si>
  <si>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</si>
  <si>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</si>
  <si>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</si>
  <si>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</si>
  <si>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</si>
  <si>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</si>
  <si>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</si>
  <si>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</si>
  <si>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</si>
  <si>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</si>
  <si>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</si>
  <si>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</si>
  <si>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</si>
  <si>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</si>
  <si>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</si>
  <si>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</si>
  <si>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</si>
  <si>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</si>
  <si>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</si>
  <si>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</si>
  <si>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</si>
  <si>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</si>
  <si>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</si>
  <si>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</si>
  <si>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</si>
  <si>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</si>
  <si>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</si>
  <si>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</si>
  <si>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</si>
  <si>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</si>
  <si>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</si>
  <si>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</si>
  <si>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</si>
  <si>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</si>
  <si>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</si>
  <si>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</si>
  <si>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</si>
  <si>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</si>
  <si>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</si>
  <si>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</si>
  <si>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</si>
  <si>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</si>
  <si>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</si>
  <si>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</si>
  <si>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</si>
  <si>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</si>
  <si>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</si>
  <si>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</si>
  <si>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</si>
  <si>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</si>
  <si>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</si>
  <si>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</si>
  <si>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</si>
  <si>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</si>
  <si>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</si>
  <si>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</si>
  <si>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</si>
  <si>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</si>
  <si>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</si>
  <si>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</si>
  <si>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</si>
  <si>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</si>
  <si>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</si>
  <si>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</si>
  <si>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</si>
  <si>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</si>
  <si>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</si>
  <si>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</si>
  <si>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</si>
  <si>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</si>
  <si>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</si>
  <si>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</si>
  <si>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</si>
  <si>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</si>
  <si>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</si>
  <si>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</si>
  <si>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</si>
  <si>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</si>
  <si>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</si>
  <si>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</si>
  <si>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</si>
  <si>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</si>
  <si>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</si>
  <si>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</si>
  <si>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</si>
  <si>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</si>
  <si>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</si>
  <si>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</si>
  <si>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</si>
  <si>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駐車場整備</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</si>
  <si>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</si>
  <si>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</si>
  <si>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</si>
  <si>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</si>
  <si>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</si>
  <si>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</si>
  <si>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</si>
  <si>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</si>
  <si>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</si>
  <si>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</si>
  <si>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</si>
  <si>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</si>
  <si>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</si>
  <si>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</si>
  <si>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</si>
  <si>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</si>
  <si>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</si>
  <si>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</si>
  <si>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</si>
  <si>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</si>
  <si>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</si>
  <si>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</si>
  <si>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</si>
  <si>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</si>
  <si>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</si>
  <si>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千葉県柏市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</si>
  <si>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</si>
  <si>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</si>
  <si>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</si>
  <si>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</si>
  <si>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</si>
  <si>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</si>
  <si>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</si>
  <si>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</si>
  <si>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</si>
  <si>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</si>
  <si>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</si>
  <si>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</si>
  <si>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</si>
  <si>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</si>
  <si>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</si>
  <si>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</si>
  <si>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</si>
  <si>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</si>
  <si>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</si>
  <si>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学校給食センター事業特別会計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</si>
  <si>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</si>
  <si>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</si>
  <si>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</si>
  <si>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</si>
  <si>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</si>
  <si>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</si>
  <si>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</si>
  <si>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</si>
  <si>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</si>
  <si>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</si>
  <si>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</si>
  <si>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</si>
  <si>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</si>
  <si>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介護保険事業特別会計</t>
    <phoneticPr fontId="5"/>
  </si>
  <si>
    <t>駐車場事業特別会計</t>
    <phoneticPr fontId="5"/>
  </si>
  <si>
    <t>-</t>
    <phoneticPr fontId="5"/>
  </si>
  <si>
    <t>下水道事業会計</t>
    <phoneticPr fontId="5"/>
  </si>
  <si>
    <t>病院事業会計</t>
    <phoneticPr fontId="5"/>
  </si>
  <si>
    <t>公設総合地方卸売市場事業特別会計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</si>
  <si>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</si>
  <si>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</si>
  <si>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</si>
  <si>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</si>
  <si>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</si>
  <si>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</si>
  <si>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</si>
  <si>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</si>
  <si>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</si>
  <si>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</si>
  <si>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</si>
  <si>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</si>
  <si>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</si>
  <si>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</si>
  <si>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</si>
  <si>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</si>
  <si>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</si>
  <si>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</si>
  <si>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</si>
  <si>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</si>
  <si>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</si>
  <si>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</si>
  <si>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</si>
  <si>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</si>
  <si>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</si>
  <si>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</si>
  <si>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</si>
  <si>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</si>
  <si>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</si>
  <si>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</si>
  <si>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</si>
  <si>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</si>
  <si>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</si>
  <si>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</si>
  <si>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</si>
  <si>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</si>
  <si>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</si>
  <si>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</si>
  <si>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</si>
  <si>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</si>
  <si>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</si>
  <si>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</si>
  <si>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</si>
  <si>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</si>
  <si>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</si>
  <si>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</si>
  <si>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</si>
  <si>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</si>
  <si>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</si>
  <si>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</si>
  <si>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</si>
  <si>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</si>
  <si>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</si>
  <si>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</si>
  <si>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</si>
  <si>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</si>
  <si>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</si>
  <si>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</si>
  <si>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</si>
  <si>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</si>
  <si>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</si>
  <si>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</si>
  <si>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</si>
  <si>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</si>
  <si>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</si>
  <si>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</si>
  <si>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</si>
  <si>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</si>
  <si>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介護老人保健施設事業特別会計</t>
    <phoneticPr fontId="5"/>
  </si>
  <si>
    <t>(Ｆ)</t>
    <phoneticPr fontId="5"/>
  </si>
  <si>
    <t>公設総合地方卸売市場事業特別会計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</si>
  <si>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</si>
  <si>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</si>
  <si>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</si>
  <si>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</si>
  <si>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</si>
  <si>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</si>
  <si>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</si>
  <si>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</si>
  <si>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</si>
  <si>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</si>
  <si>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</si>
  <si>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</si>
  <si>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</si>
  <si>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</si>
  <si>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</si>
  <si>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</si>
  <si>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</si>
  <si>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</si>
  <si>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</si>
  <si>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</si>
  <si>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</si>
  <si>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</si>
  <si>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</si>
  <si>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</si>
  <si>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</si>
  <si>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</si>
  <si>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</si>
  <si>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</si>
  <si>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</si>
  <si>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</si>
  <si>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</si>
  <si>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</si>
  <si>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</si>
  <si>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</si>
  <si>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</si>
  <si>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</si>
  <si>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</si>
  <si>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</si>
  <si>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</si>
  <si>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</si>
  <si>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</si>
  <si>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</si>
  <si>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</si>
  <si>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</si>
  <si>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</si>
  <si>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</si>
  <si>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</si>
  <si>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</si>
  <si>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</si>
  <si>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</si>
  <si>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</si>
  <si>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</si>
  <si>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</si>
  <si>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</si>
  <si>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</si>
  <si>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</si>
  <si>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</si>
  <si>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</si>
  <si>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</si>
  <si>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</si>
  <si>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</si>
  <si>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</si>
  <si>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</si>
  <si>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</si>
  <si>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</si>
  <si>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</si>
  <si>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</si>
  <si>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</si>
  <si>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</si>
  <si>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</si>
  <si>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</si>
  <si>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</si>
  <si>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</si>
  <si>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</si>
  <si>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</si>
  <si>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</si>
  <si>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</si>
  <si>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</si>
  <si>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</si>
  <si>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</si>
  <si>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</si>
  <si>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</si>
  <si>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</si>
  <si>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</si>
  <si>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</si>
  <si>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</si>
  <si>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</si>
  <si>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</si>
  <si>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2.80</t>
  </si>
  <si>
    <t>▲ 2.28</t>
  </si>
  <si>
    <t>▲ 5.84</t>
  </si>
  <si>
    <t>▲ 3.69</t>
  </si>
  <si>
    <t>▲ 0.67</t>
  </si>
  <si>
    <t>水道事業会計</t>
  </si>
  <si>
    <t>下水道事業会計</t>
  </si>
  <si>
    <t>一般会計</t>
  </si>
  <si>
    <t>病院事業会計</t>
  </si>
  <si>
    <t>国民健康保険事業特別会計</t>
  </si>
  <si>
    <t>介護保険事業特別会計</t>
  </si>
  <si>
    <t>公設総合地方卸売市場事業特別会計</t>
  </si>
  <si>
    <t>柏都市計画事業北柏駅北口土地区画整理事業特別会計</t>
  </si>
  <si>
    <t>その他会計（赤字）</t>
  </si>
  <si>
    <t>その他会計（黒字）</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</si>
  <si>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</si>
  <si>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</si>
  <si>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</si>
  <si>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</si>
  <si>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</si>
  <si>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</si>
  <si>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北千葉広域水道企業団（水道用水供給事業会計）</t>
  </si>
  <si>
    <t>柏・白井・鎌ケ谷環境衛生組合</t>
  </si>
  <si>
    <t>東葛中部地区総合開発事務組合（一般会計）</t>
  </si>
  <si>
    <t>法適用企業</t>
    <rPh sb="0" eb="1">
      <t>ホウ</t>
    </rPh>
    <rPh sb="1" eb="3">
      <t>テキヨウ</t>
    </rPh>
    <rPh sb="3" eb="5">
      <t>キギョウ</t>
    </rPh>
    <phoneticPr fontId="2"/>
  </si>
  <si>
    <t>柏市まちづくり公社</t>
  </si>
  <si>
    <t>○</t>
  </si>
  <si>
    <t>柏市みどりの基金</t>
  </si>
  <si>
    <t>柏市医療公社</t>
  </si>
  <si>
    <t>ディー・エス・ケイ</t>
  </si>
  <si>
    <t>柏市土地開発公社</t>
  </si>
  <si>
    <t>道の駅しょうなん</t>
  </si>
  <si>
    <t>-</t>
    <phoneticPr fontId="2"/>
  </si>
  <si>
    <t>公共施設整備基金</t>
    <rPh sb="0" eb="2">
      <t>コウキョウ</t>
    </rPh>
    <rPh sb="2" eb="4">
      <t>シセツ</t>
    </rPh>
    <rPh sb="4" eb="6">
      <t>セイビ</t>
    </rPh>
    <rPh sb="6" eb="8">
      <t>キキン</t>
    </rPh>
    <phoneticPr fontId="11"/>
  </si>
  <si>
    <t>都市整備基金</t>
    <rPh sb="0" eb="2">
      <t>トシ</t>
    </rPh>
    <rPh sb="2" eb="4">
      <t>セイビ</t>
    </rPh>
    <rPh sb="4" eb="6">
      <t>キキン</t>
    </rPh>
    <phoneticPr fontId="11"/>
  </si>
  <si>
    <t>職員退職手当基金</t>
    <rPh sb="0" eb="2">
      <t>ショクイン</t>
    </rPh>
    <rPh sb="2" eb="4">
      <t>タイショク</t>
    </rPh>
    <rPh sb="4" eb="6">
      <t>テアテ</t>
    </rPh>
    <rPh sb="6" eb="8">
      <t>キキン</t>
    </rPh>
    <phoneticPr fontId="11"/>
  </si>
  <si>
    <t>寄附基金</t>
    <rPh sb="0" eb="2">
      <t>キフ</t>
    </rPh>
    <rPh sb="2" eb="4">
      <t>キキン</t>
    </rPh>
    <phoneticPr fontId="11"/>
  </si>
  <si>
    <t>市民公益活動促進基金</t>
    <rPh sb="0" eb="2">
      <t>シミン</t>
    </rPh>
    <rPh sb="2" eb="4">
      <t>コウエキ</t>
    </rPh>
    <rPh sb="4" eb="6">
      <t>カツドウ</t>
    </rPh>
    <rPh sb="6" eb="8">
      <t>ソクシン</t>
    </rPh>
    <rPh sb="8" eb="10">
      <t>キキン</t>
    </rPh>
    <phoneticPr fontId="11"/>
  </si>
  <si>
    <t>一般会計</t>
    <phoneticPr fontId="5"/>
  </si>
  <si>
    <t>柏都市計画事業北柏駅北口土地区画整理事業特別会計</t>
    <phoneticPr fontId="5"/>
  </si>
  <si>
    <t>母子父子寡婦福祉資金貸付事業特別会計</t>
    <phoneticPr fontId="5"/>
  </si>
  <si>
    <t>国民健康保険事業特別会計</t>
    <phoneticPr fontId="5"/>
  </si>
  <si>
    <t>後期高齢者医療事業特別会計</t>
    <phoneticPr fontId="5"/>
  </si>
  <si>
    <t>水道事業会計</t>
    <phoneticPr fontId="5"/>
  </si>
  <si>
    <t>法適用企業</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</si>
  <si>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</si>
  <si>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</si>
  <si>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</si>
  <si>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将来負担比率については，平成28年度から「－（算定数値なし）」となっており，類似団体平均を大きく下回っている。
　有形固定資産減価償却率については，平成28年度と比較して0.3ポイント増加している。類似団体と比較しても平均的ではあるが，施設の老朽化が進んでおり，計画的な改修を進めていく必要がある。</t>
    <rPh sb="1" eb="3">
      <t>ショウライ</t>
    </rPh>
    <rPh sb="3" eb="5">
      <t>フタン</t>
    </rPh>
    <rPh sb="5" eb="7">
      <t>ヒリツ</t>
    </rPh>
    <rPh sb="13" eb="15">
      <t>ヘイセイ</t>
    </rPh>
    <rPh sb="17" eb="19">
      <t>ネンド</t>
    </rPh>
    <rPh sb="24" eb="26">
      <t>サンテイ</t>
    </rPh>
    <rPh sb="26" eb="28">
      <t>スウチ</t>
    </rPh>
    <rPh sb="39" eb="41">
      <t>ルイジ</t>
    </rPh>
    <rPh sb="41" eb="43">
      <t>ダンタイ</t>
    </rPh>
    <rPh sb="43" eb="45">
      <t>ヘイキン</t>
    </rPh>
    <rPh sb="46" eb="47">
      <t>オオ</t>
    </rPh>
    <rPh sb="49" eb="51">
      <t>シタマワ</t>
    </rPh>
    <rPh sb="58" eb="60">
      <t>ユウケイ</t>
    </rPh>
    <rPh sb="60" eb="62">
      <t>コテイ</t>
    </rPh>
    <rPh sb="62" eb="64">
      <t>シサン</t>
    </rPh>
    <rPh sb="64" eb="66">
      <t>ゲンカ</t>
    </rPh>
    <rPh sb="66" eb="68">
      <t>ショウキャク</t>
    </rPh>
    <rPh sb="68" eb="69">
      <t>リツ</t>
    </rPh>
    <rPh sb="75" eb="77">
      <t>ヘイセイ</t>
    </rPh>
    <rPh sb="79" eb="81">
      <t>ネンド</t>
    </rPh>
    <rPh sb="82" eb="84">
      <t>ヒカク</t>
    </rPh>
    <rPh sb="93" eb="95">
      <t>ゾウカ</t>
    </rPh>
    <rPh sb="100" eb="102">
      <t>ルイジ</t>
    </rPh>
    <rPh sb="102" eb="104">
      <t>ダンタイ</t>
    </rPh>
    <rPh sb="105" eb="107">
      <t>ヒカク</t>
    </rPh>
    <rPh sb="110" eb="113">
      <t>ヘイキンテキ</t>
    </rPh>
    <rPh sb="119" eb="121">
      <t>シセツ</t>
    </rPh>
    <rPh sb="122" eb="124">
      <t>ロウキュウ</t>
    </rPh>
    <rPh sb="124" eb="125">
      <t>カ</t>
    </rPh>
    <rPh sb="126" eb="127">
      <t>スス</t>
    </rPh>
    <rPh sb="132" eb="135">
      <t>ケイカクテキ</t>
    </rPh>
    <rPh sb="136" eb="138">
      <t>カイシュウ</t>
    </rPh>
    <rPh sb="139" eb="140">
      <t>スス</t>
    </rPh>
    <rPh sb="144" eb="146">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</si>
  <si>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</si>
  <si>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</si>
  <si>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</si>
  <si>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</si>
  <si>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</si>
  <si>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</si>
  <si>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将来負担比率，実質公債費比率ともに類似団体と比較して低い水準にある。
　将来負担比率については，平成１７年度以降，地方債の新規発行額を当該年度の元金償還額以内に抑制していることによる地方債現在高の減少に加え，土地開発公社保有地の計画的な買戻しによる債務負担行為に基づく支出予定額の減少，退職手当の引下げや職員の新陳代謝による退職手当負担見込額の減少などが要因として挙げられる。
　実質公債費比率については，起債抑制により元利償還金等の額が減少し，また，分母の標準財政規模の額が増加したことなどが要因として挙げられる。
　今後，施設等の老朽化対策のため基金の活用等の必要があると考えられる。</t>
    <rPh sb="227" eb="229">
      <t>ブンボ</t>
    </rPh>
    <rPh sb="230" eb="232">
      <t>ヒョウジュン</t>
    </rPh>
    <rPh sb="232" eb="234">
      <t>ザイセイ</t>
    </rPh>
    <rPh sb="234" eb="236">
      <t>キボ</t>
    </rPh>
    <rPh sb="276" eb="278">
      <t>キキン</t>
    </rPh>
    <rPh sb="279" eb="281">
      <t>カツヨウ</t>
    </rPh>
    <rPh sb="281" eb="282">
      <t>トウ</t>
    </rPh>
    <phoneticPr fontId="2"/>
  </si>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</sst>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c:ext xmlns:c16="http://schemas.microsoft.com/office/drawing/2014/chart" uri="{C3380CC4-5D6E-409C-BE32-E72D297353CC}">
              <c16:uniqueId val="{00000000-0949-470C-B46B-25F96F9C42F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25896</c:v>
                </c:pt>
                <c:pt idx="1">
                  <c:v>30834</c:v>
                </c:pt>
                <c:pt idx="2">
                  <c:v>40089</c:v>
                </c:pt>
                <c:pt idx="3">
                  <c:v>31995</c:v>
                </c:pt>
                <c:pt idx="4">
                  <c:v>37723</c:v>
                </c:pt>
              </c:numCache>
            </c:numRef>
          </c:val>
          <c:smooth val="0"/>
          <c:extLst>
            <c:ext xmlns:c16="http://schemas.microsoft.com/office/drawing/2014/chart" uri="{C3380CC4-5D6E-409C-BE32-E72D297353CC}">
              <c16:uniqueId val="{00000001-0949-470C-B46B-25F96F9C42F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6.52</c:v>
                </c:pt>
                <c:pt idx="1">
                  <c:v>4.87</c:v>
                </c:pt>
                <c:pt idx="2">
                  <c:v>5.18</c:v>
                </c:pt>
                <c:pt idx="3">
                  <c:v>3.72</c:v>
                </c:pt>
                <c:pt idx="4">
                  <c:v>4.83</c:v>
                </c:pt>
              </c:numCache>
            </c:numRef>
          </c:val>
          <c:extLst>
            <c:ext xmlns:c16="http://schemas.microsoft.com/office/drawing/2014/chart" uri="{C3380CC4-5D6E-409C-BE32-E72D297353CC}">
              <c16:uniqueId val="{00000000-5B1B-4A8B-98A1-80967350BB5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15.47</c:v>
                </c:pt>
                <c:pt idx="1">
                  <c:v>17.98</c:v>
                </c:pt>
                <c:pt idx="2">
                  <c:v>14.03</c:v>
                </c:pt>
                <c:pt idx="3">
                  <c:v>13.8</c:v>
                </c:pt>
                <c:pt idx="4">
                  <c:v>13.67</c:v>
                </c:pt>
              </c:numCache>
            </c:numRef>
          </c:val>
          <c:extLst>
            <c:ext xmlns:c16="http://schemas.microsoft.com/office/drawing/2014/chart" uri="{C3380CC4-5D6E-409C-BE32-E72D297353CC}">
              <c16:uniqueId val="{00000001-5B1B-4A8B-98A1-80967350BB5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-2.8</c:v>
                </c:pt>
                <c:pt idx="1">
                  <c:v>-2.2799999999999998</c:v>
                </c:pt>
                <c:pt idx="2">
                  <c:v>-5.84</c:v>
                </c:pt>
                <c:pt idx="3">
                  <c:v>-3.69</c:v>
                </c:pt>
                <c:pt idx="4">
                  <c:v>-0.67</c:v>
                </c:pt>
              </c:numCache>
            </c:numRef>
          </c:val>
          <c:smooth val="0"/>
          <c:extLst>
            <c:ext xmlns:c16="http://schemas.microsoft.com/office/drawing/2014/chart" uri="{C3380CC4-5D6E-409C-BE32-E72D297353CC}">
              <c16:uniqueId val="{00000002-5B1B-4A8B-98A1-80967350BB5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1.19</c:v>
                </c:pt>
                <c:pt idx="2">
                  <c:v>#N/A</c:v>
                </c:pt>
                <c:pt idx="3">
                  <c:v>0.19</c:v>
                </c:pt>
                <c:pt idx="4">
                  <c:v>#N/A</c:v>
                </c:pt>
                <c:pt idx="5">
                  <c:v>0.18</c:v>
                </c:pt>
                <c:pt idx="6">
                  <c:v>#N/A</c:v>
                </c:pt>
                <c:pt idx="7">
                  <c:v>0.16</c:v>
                </c:pt>
                <c:pt idx="8">
                  <c:v>#N/A</c:v>
                </c:pt>
                <c:pt idx="9">
                  <c:v>0.13</c:v>
                </c:pt>
              </c:numCache>
            </c:numRef>
          </c:val>
          <c:extLst>
            <c:ext xmlns:c16="http://schemas.microsoft.com/office/drawing/2014/chart" uri="{C3380CC4-5D6E-409C-BE32-E72D297353CC}">
              <c16:uniqueId val="{00000000-6034-4481-B573-F258D160AE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034-4481-B573-F258D160AE46}"/>
            </c:ext>
          </c:extLst>
        </c:ser>
        <c:ser>
          <c:idx val="2"/>
          <c:order val="2"/>
          <c:tx>
            <c:strRef>
              <c:f>データシート!$A$29</c:f>
              <c:strCache>
                <c:ptCount val="1"/>
                <c:pt idx="0">
                  <c:v>柏都市計画事業北柏駅北口土地区画整理事業特別会計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0.03</c:v>
                </c:pt>
                <c:pt idx="4">
                  <c:v>#N/A</c:v>
                </c:pt>
                <c:pt idx="5">
                  <c:v>0.05</c:v>
                </c:pt>
                <c:pt idx="6">
                  <c:v>#N/A</c:v>
                </c:pt>
                <c:pt idx="7">
                  <c:v>0.13</c:v>
                </c:pt>
                <c:pt idx="8">
                  <c:v>#N/A</c:v>
                </c:pt>
                <c:pt idx="9">
                  <c:v>0.09</c:v>
                </c:pt>
              </c:numCache>
            </c:numRef>
          </c:val>
          <c:extLst>
            <c:ext xmlns:c16="http://schemas.microsoft.com/office/drawing/2014/chart" uri="{C3380CC4-5D6E-409C-BE32-E72D297353CC}">
              <c16:uniqueId val="{00000002-6034-4481-B573-F258D160AE46}"/>
            </c:ext>
          </c:extLst>
        </c:ser>
        <c:ser>
          <c:idx val="3"/>
          <c:order val="3"/>
          <c:tx>
            <c:strRef>
              <c:f>データシート!$A$30</c:f>
              <c:strCache>
                <c:ptCount val="1"/>
                <c:pt idx="0">
                  <c:v>公設総合地方卸売市場事業特別会計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0.3</c:v>
                </c:pt>
                <c:pt idx="2">
                  <c:v>#N/A</c:v>
                </c:pt>
                <c:pt idx="3">
                  <c:v>0.32</c:v>
                </c:pt>
                <c:pt idx="4">
                  <c:v>#N/A</c:v>
                </c:pt>
                <c:pt idx="5">
                  <c:v>0.34</c:v>
                </c:pt>
                <c:pt idx="6">
                  <c:v>#N/A</c:v>
                </c:pt>
                <c:pt idx="7">
                  <c:v>0.26</c:v>
                </c:pt>
                <c:pt idx="8">
                  <c:v>#N/A</c:v>
                </c:pt>
                <c:pt idx="9">
                  <c:v>0.14000000000000001</c:v>
                </c:pt>
              </c:numCache>
            </c:numRef>
          </c:val>
          <c:extLst>
            <c:ext xmlns:c16="http://schemas.microsoft.com/office/drawing/2014/chart" uri="{C3380CC4-5D6E-409C-BE32-E72D297353CC}">
              <c16:uniqueId val="{00000003-6034-4481-B573-F258D160AE46}"/>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c:v>
                </c:pt>
                <c:pt idx="2">
                  <c:v>#N/A</c:v>
                </c:pt>
                <c:pt idx="3">
                  <c:v>0.12</c:v>
                </c:pt>
                <c:pt idx="4">
                  <c:v>#N/A</c:v>
                </c:pt>
                <c:pt idx="5">
                  <c:v>0.42</c:v>
                </c:pt>
                <c:pt idx="6">
                  <c:v>#N/A</c:v>
                </c:pt>
                <c:pt idx="7">
                  <c:v>1.02</c:v>
                </c:pt>
                <c:pt idx="8">
                  <c:v>#N/A</c:v>
                </c:pt>
                <c:pt idx="9">
                  <c:v>0.39</c:v>
                </c:pt>
              </c:numCache>
            </c:numRef>
          </c:val>
          <c:extLst>
            <c:ext xmlns:c16="http://schemas.microsoft.com/office/drawing/2014/chart" uri="{C3380CC4-5D6E-409C-BE32-E72D297353CC}">
              <c16:uniqueId val="{00000004-6034-4481-B573-F258D160AE46}"/>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2.88</c:v>
                </c:pt>
                <c:pt idx="2">
                  <c:v>#N/A</c:v>
                </c:pt>
                <c:pt idx="3">
                  <c:v>2.64</c:v>
                </c:pt>
                <c:pt idx="4">
                  <c:v>#N/A</c:v>
                </c:pt>
                <c:pt idx="5">
                  <c:v>1.75</c:v>
                </c:pt>
                <c:pt idx="6">
                  <c:v>#N/A</c:v>
                </c:pt>
                <c:pt idx="7">
                  <c:v>3.14</c:v>
                </c:pt>
                <c:pt idx="8">
                  <c:v>#N/A</c:v>
                </c:pt>
                <c:pt idx="9">
                  <c:v>1.61</c:v>
                </c:pt>
              </c:numCache>
            </c:numRef>
          </c:val>
          <c:extLst>
            <c:ext xmlns:c16="http://schemas.microsoft.com/office/drawing/2014/chart" uri="{C3380CC4-5D6E-409C-BE32-E72D297353CC}">
              <c16:uniqueId val="{00000005-6034-4481-B573-F258D160AE46}"/>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c:v>
                </c:pt>
                <c:pt idx="2">
                  <c:v>#N/A</c:v>
                </c:pt>
                <c:pt idx="3">
                  <c:v>2.96</c:v>
                </c:pt>
                <c:pt idx="4">
                  <c:v>#N/A</c:v>
                </c:pt>
                <c:pt idx="5">
                  <c:v>3.01</c:v>
                </c:pt>
                <c:pt idx="6">
                  <c:v>#N/A</c:v>
                </c:pt>
                <c:pt idx="7">
                  <c:v>2.98</c:v>
                </c:pt>
                <c:pt idx="8">
                  <c:v>#N/A</c:v>
                </c:pt>
                <c:pt idx="9">
                  <c:v>2.97</c:v>
                </c:pt>
              </c:numCache>
            </c:numRef>
          </c:val>
          <c:extLst>
            <c:ext xmlns:c16="http://schemas.microsoft.com/office/drawing/2014/chart" uri="{C3380CC4-5D6E-409C-BE32-E72D297353CC}">
              <c16:uniqueId val="{00000006-6034-4481-B573-F258D160AE4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6.43</c:v>
                </c:pt>
                <c:pt idx="2">
                  <c:v>#N/A</c:v>
                </c:pt>
                <c:pt idx="3">
                  <c:v>4.75</c:v>
                </c:pt>
                <c:pt idx="4">
                  <c:v>#N/A</c:v>
                </c:pt>
                <c:pt idx="5">
                  <c:v>5.03</c:v>
                </c:pt>
                <c:pt idx="6">
                  <c:v>#N/A</c:v>
                </c:pt>
                <c:pt idx="7">
                  <c:v>3.52</c:v>
                </c:pt>
                <c:pt idx="8">
                  <c:v>#N/A</c:v>
                </c:pt>
                <c:pt idx="9">
                  <c:v>4.6900000000000004</c:v>
                </c:pt>
              </c:numCache>
            </c:numRef>
          </c:val>
          <c:extLst>
            <c:ext xmlns:c16="http://schemas.microsoft.com/office/drawing/2014/chart" uri="{C3380CC4-5D6E-409C-BE32-E72D297353CC}">
              <c16:uniqueId val="{00000007-6034-4481-B573-F258D160AE46}"/>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0</c:v>
                </c:pt>
                <c:pt idx="1">
                  <c:v>0</c:v>
                </c:pt>
                <c:pt idx="2">
                  <c:v>#N/A</c:v>
                </c:pt>
                <c:pt idx="3">
                  <c:v>3.11</c:v>
                </c:pt>
                <c:pt idx="4">
                  <c:v>#N/A</c:v>
                </c:pt>
                <c:pt idx="5">
                  <c:v>3.27</c:v>
                </c:pt>
                <c:pt idx="6">
                  <c:v>#N/A</c:v>
                </c:pt>
                <c:pt idx="7">
                  <c:v>3.64</c:v>
                </c:pt>
                <c:pt idx="8">
                  <c:v>#N/A</c:v>
                </c:pt>
                <c:pt idx="9">
                  <c:v>5.18</c:v>
                </c:pt>
              </c:numCache>
            </c:numRef>
          </c:val>
          <c:extLst>
            <c:ext xmlns:c16="http://schemas.microsoft.com/office/drawing/2014/chart" uri="{C3380CC4-5D6E-409C-BE32-E72D297353CC}">
              <c16:uniqueId val="{00000008-6034-4481-B573-F258D160AE4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10.46</c:v>
                </c:pt>
                <c:pt idx="2">
                  <c:v>#N/A</c:v>
                </c:pt>
                <c:pt idx="3">
                  <c:v>10.84</c:v>
                </c:pt>
                <c:pt idx="4">
                  <c:v>#N/A</c:v>
                </c:pt>
                <c:pt idx="5">
                  <c:v>11.86</c:v>
                </c:pt>
                <c:pt idx="6">
                  <c:v>#N/A</c:v>
                </c:pt>
                <c:pt idx="7">
                  <c:v>12.49</c:v>
                </c:pt>
                <c:pt idx="8">
                  <c:v>#N/A</c:v>
                </c:pt>
                <c:pt idx="9">
                  <c:v>11.07</c:v>
                </c:pt>
              </c:numCache>
            </c:numRef>
          </c:val>
          <c:extLst>
            <c:ext xmlns:c16="http://schemas.microsoft.com/office/drawing/2014/chart" uri="{C3380CC4-5D6E-409C-BE32-E72D297353CC}">
              <c16:uniqueId val="{00000009-6034-4481-B573-F258D160AE4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12458</c:v>
                </c:pt>
                <c:pt idx="5">
                  <c:v>11517</c:v>
                </c:pt>
                <c:pt idx="8">
                  <c:v>10705</c:v>
                </c:pt>
                <c:pt idx="11">
                  <c:v>11134</c:v>
                </c:pt>
                <c:pt idx="14">
                  <c:v>11486</c:v>
                </c:pt>
              </c:numCache>
            </c:numRef>
          </c:val>
          <c:extLst>
            <c:ext xmlns:c16="http://schemas.microsoft.com/office/drawing/2014/chart" uri="{C3380CC4-5D6E-409C-BE32-E72D297353CC}">
              <c16:uniqueId val="{00000000-1432-413C-A194-5EF8115096B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432-413C-A194-5EF8115096B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873</c:v>
                </c:pt>
                <c:pt idx="3">
                  <c:v>402</c:v>
                </c:pt>
                <c:pt idx="6">
                  <c:v>1010</c:v>
                </c:pt>
                <c:pt idx="9">
                  <c:v>780</c:v>
                </c:pt>
                <c:pt idx="12">
                  <c:v>1173</c:v>
                </c:pt>
              </c:numCache>
            </c:numRef>
          </c:val>
          <c:extLst>
            <c:ext xmlns:c16="http://schemas.microsoft.com/office/drawing/2014/chart" uri="{C3380CC4-5D6E-409C-BE32-E72D297353CC}">
              <c16:uniqueId val="{00000002-1432-413C-A194-5EF8115096B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135</c:v>
                </c:pt>
                <c:pt idx="3">
                  <c:v>36</c:v>
                </c:pt>
                <c:pt idx="6">
                  <c:v>30</c:v>
                </c:pt>
                <c:pt idx="9">
                  <c:v>46</c:v>
                </c:pt>
                <c:pt idx="12">
                  <c:v>49</c:v>
                </c:pt>
              </c:numCache>
            </c:numRef>
          </c:val>
          <c:extLst>
            <c:ext xmlns:c16="http://schemas.microsoft.com/office/drawing/2014/chart" uri="{C3380CC4-5D6E-409C-BE32-E72D297353CC}">
              <c16:uniqueId val="{00000003-1432-413C-A194-5EF8115096B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2757</c:v>
                </c:pt>
                <c:pt idx="3">
                  <c:v>1147</c:v>
                </c:pt>
                <c:pt idx="6">
                  <c:v>1430</c:v>
                </c:pt>
                <c:pt idx="9">
                  <c:v>1123</c:v>
                </c:pt>
                <c:pt idx="12">
                  <c:v>1080</c:v>
                </c:pt>
              </c:numCache>
            </c:numRef>
          </c:val>
          <c:extLst>
            <c:ext xmlns:c16="http://schemas.microsoft.com/office/drawing/2014/chart" uri="{C3380CC4-5D6E-409C-BE32-E72D297353CC}">
              <c16:uniqueId val="{00000004-1432-413C-A194-5EF8115096B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32-413C-A194-5EF8115096B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32-413C-A194-5EF8115096B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12638</c:v>
                </c:pt>
                <c:pt idx="3">
                  <c:v>12061</c:v>
                </c:pt>
                <c:pt idx="6">
                  <c:v>12526</c:v>
                </c:pt>
                <c:pt idx="9">
                  <c:v>11442</c:v>
                </c:pt>
                <c:pt idx="12">
                  <c:v>10916</c:v>
                </c:pt>
              </c:numCache>
            </c:numRef>
          </c:val>
          <c:extLst>
            <c:ext xmlns:c16="http://schemas.microsoft.com/office/drawing/2014/chart" uri="{C3380CC4-5D6E-409C-BE32-E72D297353CC}">
              <c16:uniqueId val="{00000007-1432-413C-A194-5EF8115096B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3945</c:v>
                </c:pt>
                <c:pt idx="2">
                  <c:v>#N/A</c:v>
                </c:pt>
                <c:pt idx="3">
                  <c:v>#N/A</c:v>
                </c:pt>
                <c:pt idx="4">
                  <c:v>2129</c:v>
                </c:pt>
                <c:pt idx="5">
                  <c:v>#N/A</c:v>
                </c:pt>
                <c:pt idx="6">
                  <c:v>#N/A</c:v>
                </c:pt>
                <c:pt idx="7">
                  <c:v>4291</c:v>
                </c:pt>
                <c:pt idx="8">
                  <c:v>#N/A</c:v>
                </c:pt>
                <c:pt idx="9">
                  <c:v>#N/A</c:v>
                </c:pt>
                <c:pt idx="10">
                  <c:v>2257</c:v>
                </c:pt>
                <c:pt idx="11">
                  <c:v>#N/A</c:v>
                </c:pt>
                <c:pt idx="12">
                  <c:v>#N/A</c:v>
                </c:pt>
                <c:pt idx="13">
                  <c:v>1732</c:v>
                </c:pt>
                <c:pt idx="14">
                  <c:v>#N/A</c:v>
                </c:pt>
              </c:numCache>
            </c:numRef>
          </c:val>
          <c:smooth val="0"/>
          <c:extLst>
            <c:ext xmlns:c16="http://schemas.microsoft.com/office/drawing/2014/chart" uri="{C3380CC4-5D6E-409C-BE32-E72D297353CC}">
              <c16:uniqueId val="{00000008-1432-413C-A194-5EF8115096B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95711</c:v>
                </c:pt>
                <c:pt idx="5">
                  <c:v>95758</c:v>
                </c:pt>
                <c:pt idx="8">
                  <c:v>96499</c:v>
                </c:pt>
                <c:pt idx="11">
                  <c:v>96637</c:v>
                </c:pt>
                <c:pt idx="14">
                  <c:v>94949</c:v>
                </c:pt>
              </c:numCache>
            </c:numRef>
          </c:val>
          <c:extLst>
            <c:ext xmlns:c16="http://schemas.microsoft.com/office/drawing/2014/chart" uri="{C3380CC4-5D6E-409C-BE32-E72D297353CC}">
              <c16:uniqueId val="{00000000-7FFE-42F8-AF21-96D54834D6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29367</c:v>
                </c:pt>
                <c:pt idx="5">
                  <c:v>26152</c:v>
                </c:pt>
                <c:pt idx="8">
                  <c:v>21563</c:v>
                </c:pt>
                <c:pt idx="11">
                  <c:v>19197</c:v>
                </c:pt>
                <c:pt idx="14">
                  <c:v>19407</c:v>
                </c:pt>
              </c:numCache>
            </c:numRef>
          </c:val>
          <c:extLst>
            <c:ext xmlns:c16="http://schemas.microsoft.com/office/drawing/2014/chart" uri="{C3380CC4-5D6E-409C-BE32-E72D297353CC}">
              <c16:uniqueId val="{00000001-7FFE-42F8-AF21-96D54834D6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22205</c:v>
                </c:pt>
                <c:pt idx="5">
                  <c:v>25257</c:v>
                </c:pt>
                <c:pt idx="8">
                  <c:v>27546</c:v>
                </c:pt>
                <c:pt idx="11">
                  <c:v>30017</c:v>
                </c:pt>
                <c:pt idx="14">
                  <c:v>33739</c:v>
                </c:pt>
              </c:numCache>
            </c:numRef>
          </c:val>
          <c:extLst>
            <c:ext xmlns:c16="http://schemas.microsoft.com/office/drawing/2014/chart" uri="{C3380CC4-5D6E-409C-BE32-E72D297353CC}">
              <c16:uniqueId val="{00000002-7FFE-42F8-AF21-96D54834D6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FE-42F8-AF21-96D54834D6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FFE-42F8-AF21-96D54834D6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835</c:v>
                </c:pt>
                <c:pt idx="3">
                  <c:v>849</c:v>
                </c:pt>
                <c:pt idx="6">
                  <c:v>880</c:v>
                </c:pt>
                <c:pt idx="9">
                  <c:v>861</c:v>
                </c:pt>
                <c:pt idx="12">
                  <c:v>861</c:v>
                </c:pt>
              </c:numCache>
            </c:numRef>
          </c:val>
          <c:extLst>
            <c:ext xmlns:c16="http://schemas.microsoft.com/office/drawing/2014/chart" uri="{C3380CC4-5D6E-409C-BE32-E72D297353CC}">
              <c16:uniqueId val="{00000005-7FFE-42F8-AF21-96D54834D6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23338</c:v>
                </c:pt>
                <c:pt idx="3">
                  <c:v>21110</c:v>
                </c:pt>
                <c:pt idx="6">
                  <c:v>18639</c:v>
                </c:pt>
                <c:pt idx="9">
                  <c:v>18066</c:v>
                </c:pt>
                <c:pt idx="12">
                  <c:v>17122</c:v>
                </c:pt>
              </c:numCache>
            </c:numRef>
          </c:val>
          <c:extLst>
            <c:ext xmlns:c16="http://schemas.microsoft.com/office/drawing/2014/chart" uri="{C3380CC4-5D6E-409C-BE32-E72D297353CC}">
              <c16:uniqueId val="{00000006-7FFE-42F8-AF21-96D54834D6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509</c:v>
                </c:pt>
                <c:pt idx="3">
                  <c:v>650</c:v>
                </c:pt>
                <c:pt idx="6">
                  <c:v>874</c:v>
                </c:pt>
                <c:pt idx="9">
                  <c:v>843</c:v>
                </c:pt>
                <c:pt idx="12">
                  <c:v>873</c:v>
                </c:pt>
              </c:numCache>
            </c:numRef>
          </c:val>
          <c:extLst>
            <c:ext xmlns:c16="http://schemas.microsoft.com/office/drawing/2014/chart" uri="{C3380CC4-5D6E-409C-BE32-E72D297353CC}">
              <c16:uniqueId val="{00000007-7FFE-42F8-AF21-96D54834D6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25561</c:v>
                </c:pt>
                <c:pt idx="3">
                  <c:v>19188</c:v>
                </c:pt>
                <c:pt idx="6">
                  <c:v>14871</c:v>
                </c:pt>
                <c:pt idx="9">
                  <c:v>9848</c:v>
                </c:pt>
                <c:pt idx="12">
                  <c:v>9918</c:v>
                </c:pt>
              </c:numCache>
            </c:numRef>
          </c:val>
          <c:extLst>
            <c:ext xmlns:c16="http://schemas.microsoft.com/office/drawing/2014/chart" uri="{C3380CC4-5D6E-409C-BE32-E72D297353CC}">
              <c16:uniqueId val="{00000008-7FFE-42F8-AF21-96D54834D6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16840</c:v>
                </c:pt>
                <c:pt idx="3">
                  <c:v>16212</c:v>
                </c:pt>
                <c:pt idx="6">
                  <c:v>14386</c:v>
                </c:pt>
                <c:pt idx="9">
                  <c:v>13564</c:v>
                </c:pt>
                <c:pt idx="12">
                  <c:v>16876</c:v>
                </c:pt>
              </c:numCache>
            </c:numRef>
          </c:val>
          <c:extLst>
            <c:ext xmlns:c16="http://schemas.microsoft.com/office/drawing/2014/chart" uri="{C3380CC4-5D6E-409C-BE32-E72D297353CC}">
              <c16:uniqueId val="{00000009-7FFE-42F8-AF21-96D54834D6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102529</c:v>
                </c:pt>
                <c:pt idx="3">
                  <c:v>99959</c:v>
                </c:pt>
                <c:pt idx="6">
                  <c:v>97222</c:v>
                </c:pt>
                <c:pt idx="9">
                  <c:v>94998</c:v>
                </c:pt>
                <c:pt idx="12">
                  <c:v>92384</c:v>
                </c:pt>
              </c:numCache>
            </c:numRef>
          </c:val>
          <c:extLst>
            <c:ext xmlns:c16="http://schemas.microsoft.com/office/drawing/2014/chart" uri="{C3380CC4-5D6E-409C-BE32-E72D297353CC}">
              <c16:uniqueId val="{0000000A-7FFE-42F8-AF21-96D54834D64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22328</c:v>
                </c:pt>
                <c:pt idx="2">
                  <c:v>#N/A</c:v>
                </c:pt>
                <c:pt idx="3">
                  <c:v>#N/A</c:v>
                </c:pt>
                <c:pt idx="4">
                  <c:v>10801</c:v>
                </c:pt>
                <c:pt idx="5">
                  <c:v>#N/A</c:v>
                </c:pt>
                <c:pt idx="6">
                  <c:v>#N/A</c:v>
                </c:pt>
                <c:pt idx="7">
                  <c:v>1264</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FFE-42F8-AF21-96D54834D64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10408</c:v>
                </c:pt>
                <c:pt idx="1">
                  <c:v>10511</c:v>
                </c:pt>
                <c:pt idx="2">
                  <c:v>10514</c:v>
                </c:pt>
              </c:numCache>
            </c:numRef>
          </c:val>
          <c:extLst>
            <c:ext xmlns:c16="http://schemas.microsoft.com/office/drawing/2014/chart" uri="{C3380CC4-5D6E-409C-BE32-E72D297353CC}">
              <c16:uniqueId val="{00000000-B72F-41C3-890E-9CD96C1F3D1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72F-41C3-890E-9CD96C1F3D1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14254</c:v>
                </c:pt>
                <c:pt idx="1">
                  <c:v>16511</c:v>
                </c:pt>
                <c:pt idx="2">
                  <c:v>19000</c:v>
                </c:pt>
              </c:numCache>
            </c:numRef>
          </c:val>
          <c:extLst>
            <c:ext xmlns:c16="http://schemas.microsoft.com/office/drawing/2014/chart" uri="{C3380CC4-5D6E-409C-BE32-E72D297353CC}">
              <c16:uniqueId val="{00000002-B72F-41C3-890E-9CD96C1F3D1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{D0BE6928-1C7D-4F56-9F81-55CC534EDB19}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C95-46AB-B010-4F614C5A37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{24E7E351-0084-48A1-8CCD-FABFAC02C019}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95-46AB-B010-4F614C5A37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{467351D8-A613-4F48-9F28-0A93E62A0C31}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95-46AB-B010-4F614C5A37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{35A83EAE-B0D6-47E1-A196-F89929CE4583}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95-46AB-B010-4F614C5A37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{F38995C9-9E12-407F-ADDF-00FF1F200204}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95-46AB-B010-4F614C5A37D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{27C8F9CE-85E6-4064-99A1-99C0A3AD8434}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C95-46AB-B010-4F614C5A37D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{76D36263-7F7F-4EE7-82B9-62C31B2CA357}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C95-46AB-B010-4F614C5A37D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{97BFDED6-8147-4A04-8857-CE459F8490CF}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C95-46AB-B010-4F614C5A37D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{0A7DF46D-CAD0-480D-9636-3ED5977A0AEA}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C95-46AB-B010-4F614C5A37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59.9</c:v>
                </c:pt>
                <c:pt idx="32">
                  <c:v>60.2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C95-46AB-B010-4F614C5A37D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{B103D140-71C3-44D0-96D0-A113CB0807A5}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C95-46AB-B010-4F614C5A37D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{3956FEE5-B15A-4873-A0A3-227A6859AEFF}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95-46AB-B010-4F614C5A37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{21810DED-5E8C-4189-B839-36E1071B5E6A}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95-46AB-B010-4F614C5A37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{7824522B-3447-4332-8BC7-0D93F849C607}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95-46AB-B010-4F614C5A37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{B688463A-1939-446C-AD32-E63DF94CCA07}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95-46AB-B010-4F614C5A37D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{1EA7C3B4-FDDA-4446-8A0F-BB3B1DE86550}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C95-46AB-B010-4F614C5A37D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{71851F54-51EE-4841-B69C-D85975BCF7CF}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C95-46AB-B010-4F614C5A37D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{133E76C3-2671-4ECE-83CF-F63E0E01CCB4}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C95-46AB-B010-4F614C5A37D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{1A120E9A-1DC4-44F2-92FF-F7188E33258B}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C95-46AB-B010-4F614C5A37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59.3</c:v>
                </c:pt>
                <c:pt idx="32">
                  <c:v>60</c:v>
                </c:pt>
              </c:numCache>
            </c:numRef>
          </c:xVal>
          <c:yVal>
            <c:numRef>
              <c:f>公会計指標分析・財政指標組合せ分析表!$BP$55:$DC$55</c:f>
              <c:numCache>
                <c:formatCode>#,##0.0;"▲ "#,##0.0</c:formatCode>
                <c:ptCount val="40"/>
                <c:pt idx="24">
                  <c:v>38.9</c:v>
                </c:pt>
                <c:pt idx="32">
                  <c:v>37.6</c:v>
                </c:pt>
              </c:numCache>
            </c:numRef>
          </c:yVal>
          <c:smooth val="0"/>
          <c:extLst>
            <c:ext xmlns:c16="http://schemas.microsoft.com/office/drawing/2014/chart" uri="{C3380CC4-5D6E-409C-BE32-E72D297353CC}">
              <c16:uniqueId val="{00000013-6C95-46AB-B010-4F614C5A37D0}"/>
            </c:ext>
          </c:extLst>
        </c:ser>
        <c:dLbls>
          <c:showLegendKey val="0"/>
          <c:showVal val="1"/>
          <c:showCatName val="0"/>
          <c:showSerName val="0"/>
          <c:showPercent val="0"/>
          <c:showBubbleSize val="0"/>
        </c:dLbls>
        <c:axId val="46179840"/>
        <c:axId val="46181760"/>
      </c:scatterChart>
      <c:valAx>
        <c:axId val="46179840"/>
        <c:scaling>
          <c:orientation val="minMax"/>
          <c:max val="60.1"/>
          <c:min val="59.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200000000000003"/>
          <c:min val="37.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{52307F7A-FE93-4C63-B6F2-1AF91C1D250B}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A9D-4EFB-8339-6FD048BFCF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{05223C92-24AE-4B52-B284-B6CC1F44A965}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A9D-4EFB-8339-6FD048BFCF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{3B3A0BE9-5D60-4871-971C-9A6829ED8CA1}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A9D-4EFB-8339-6FD048BFCF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{7EC582A3-CD89-4556-B918-9BB10CBEC3DD}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A9D-4EFB-8339-6FD048BFCF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{EB12CC3D-1351-4E82-A05A-49DA6064872F}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A9D-4EFB-8339-6FD048BFCF7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{C0261345-9CF7-4F61-98AE-6058A8D5E9F7}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A9D-4EFB-8339-6FD048BFCF7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{1614DA10-13C7-4288-AD08-F8998B25B587}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A9D-4EFB-8339-6FD048BFCF79}"/>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{10F2708D-E9F6-4077-B90F-54AACC0D5393}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A9D-4EFB-8339-6FD048BFCF79}"/>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{20745C73-12B0-4D9C-9B8B-7B4E374F342C}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A9D-4EFB-8339-6FD048BFCF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5.9</c:v>
                </c:pt>
                <c:pt idx="16">
                  <c:v>5.3</c:v>
                </c:pt>
                <c:pt idx="24">
                  <c:v>4.3</c:v>
                </c:pt>
                <c:pt idx="32">
                  <c:v>4.0999999999999996</c:v>
                </c:pt>
              </c:numCache>
            </c:numRef>
          </c:xVal>
          <c:yVal>
            <c:numRef>
              <c:f>公会計指標分析・財政指標組合せ分析表!$BP$73:$DC$73</c:f>
              <c:numCache>
                <c:formatCode>#,##0.0;"▲ "#,##0.0</c:formatCode>
                <c:ptCount val="40"/>
                <c:pt idx="0">
                  <c:v>34.6</c:v>
                </c:pt>
                <c:pt idx="8">
                  <c:v>16.7</c:v>
                </c:pt>
                <c:pt idx="16">
                  <c:v>1.9</c:v>
                </c:pt>
              </c:numCache>
            </c:numRef>
          </c:yVal>
          <c:smooth val="0"/>
          <c:extLst>
            <c:ext xmlns:c16="http://schemas.microsoft.com/office/drawing/2014/chart" uri="{C3380CC4-5D6E-409C-BE32-E72D297353CC}">
              <c16:uniqueId val="{00000009-BA9D-4EFB-8339-6FD048BFCF7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{92DE7F00-FF7E-4C28-8322-006380ABF46F}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A9D-4EFB-8339-6FD048BFCF7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{BF771CE2-AC34-41A7-840B-64E1CBFE495F}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A9D-4EFB-8339-6FD048BFCF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{7B0EB9B2-82F9-4488-A60F-57C330F9CBB9}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A9D-4EFB-8339-6FD048BFCF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{D11E1E34-20A4-4D5E-B366-6F16612E9555}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A9D-4EFB-8339-6FD048BFCF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{EBEC791D-6228-4281-A2E4-B46B0C1E4C90}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A9D-4EFB-8339-6FD048BFCF7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{2562574B-6FD8-41EB-93BB-53C193726FD8}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A9D-4EFB-8339-6FD048BFCF7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{D2F9D816-D59D-4900-A99B-9F948084D5E6}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A9D-4EFB-8339-6FD048BFCF79}"/>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{77C37FBF-59A4-4369-86C7-A0B42823EBDA}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A9D-4EFB-8339-6FD048BFCF79}"/>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{9F1E23A5-6592-4660-B169-D9F7F7C08CCC}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A9D-4EFB-8339-6FD048BFCF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6.7</c:v>
                </c:pt>
                <c:pt idx="24">
                  <c:v>6.4</c:v>
                </c:pt>
                <c:pt idx="32">
                  <c:v>6.1</c:v>
                </c:pt>
              </c:numCache>
            </c:numRef>
          </c:xVal>
          <c:yVal>
            <c:numRef>
              <c:f>公会計指標分析・財政指標組合せ分析表!$BP$77:$DC$77</c:f>
              <c:numCache>
                <c:formatCode>#,##0.0;"▲ "#,##0.0</c:formatCode>
                <c:ptCount val="40"/>
                <c:pt idx="0">
                  <c:v>54.4</c:v>
                </c:pt>
                <c:pt idx="8">
                  <c:v>47</c:v>
                </c:pt>
                <c:pt idx="16">
                  <c:v>41.4</c:v>
                </c:pt>
                <c:pt idx="24">
                  <c:v>38.9</c:v>
                </c:pt>
                <c:pt idx="32">
                  <c:v>37.6</c:v>
                </c:pt>
              </c:numCache>
            </c:numRef>
          </c:yVal>
          <c:smooth val="0"/>
          <c:extLst>
            <c:ext xmlns:c16="http://schemas.microsoft.com/office/drawing/2014/chart" uri="{C3380CC4-5D6E-409C-BE32-E72D297353CC}">
              <c16:uniqueId val="{00000013-BA9D-4EFB-8339-6FD048BFCF79}"/>
            </c:ext>
          </c:extLst>
        </c:ser>
        <c:dLbls>
          <c:showLegendKey val="0"/>
          <c:showVal val="1"/>
          <c:showCatName val="0"/>
          <c:showSerName val="0"/>
          <c:showPercent val="0"/>
          <c:showBubbleSize val="0"/>
        </c:dLbls>
        <c:axId val="84219776"/>
        <c:axId val="84234240"/>
      </c:scatterChart>
      <c:valAx>
        <c:axId val="84219776"/>
        <c:scaling>
          <c:orientation val="minMax"/>
          <c:max val="8.4"/>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4"/>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100">
              <a:solidFill>
                <a:schemeClr val="dk1"/>
              </a:solidFill>
              <a:effectLst/>
              <a:latin typeface="+mn-lt"/>
              <a:ea typeface="+mn-ea"/>
              <a:cs typeface="+mn-cs"/>
            </a:rPr>
            <a:t>　平成１７年度以降，地方債の新規発行額を当該年度の元金償還額以内に抑制していることから，実質公債費比率の分子は減少傾向にあった</a:t>
          </a:r>
          <a:r>
            <a:rPr kumimoji="1" lang="ja-JP" altLang="en-US" sz="110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平成２７年度は</a:t>
          </a:r>
          <a:r>
            <a:rPr kumimoji="1" lang="ja-JP" altLang="ja-JP" sz="1100">
              <a:solidFill>
                <a:schemeClr val="dk1"/>
              </a:solidFill>
              <a:effectLst/>
              <a:latin typeface="+mn-lt"/>
              <a:ea typeface="+mn-ea"/>
              <a:cs typeface="+mn-cs"/>
            </a:rPr>
            <a:t>借換予定の起債発行取り止めの影響による元利償還金の増加，及び債務負担行為に基づく支出の増加により，実質公債費比率の分子が増加</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平成２８・２９年度</a:t>
          </a:r>
          <a:r>
            <a:rPr kumimoji="1" lang="ja-JP" altLang="ja-JP" sz="1100">
              <a:solidFill>
                <a:schemeClr val="dk1"/>
              </a:solidFill>
              <a:effectLst/>
              <a:latin typeface="+mn-lt"/>
              <a:ea typeface="+mn-ea"/>
              <a:cs typeface="+mn-cs"/>
            </a:rPr>
            <a:t>は借換債を当初予算のとおり起債したため前年度に比べ元利償還金等の額が減少し，また，算入公債費の額が増加したこともあり，実質公債費比率の分子は減少し，平成２６年度の水準</a:t>
          </a:r>
          <a:r>
            <a:rPr kumimoji="1" lang="ja-JP" altLang="en-US" sz="1100">
              <a:solidFill>
                <a:schemeClr val="dk1"/>
              </a:solidFill>
              <a:effectLst/>
              <a:latin typeface="+mn-lt"/>
              <a:ea typeface="+mn-ea"/>
              <a:cs typeface="+mn-cs"/>
            </a:rPr>
            <a:t>を下回った。</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平成２９年度は，小中学校の空調設備設置に伴い債務負担行為に基づく支出予定額が増加した一方，</a:t>
          </a:r>
          <a:r>
            <a:rPr kumimoji="1" lang="ja-JP" altLang="ja-JP" sz="1100">
              <a:solidFill>
                <a:schemeClr val="dk1"/>
              </a:solidFill>
              <a:effectLst/>
              <a:latin typeface="+mn-lt"/>
              <a:ea typeface="+mn-ea"/>
              <a:cs typeface="+mn-cs"/>
            </a:rPr>
            <a:t>平成１７年度以降，地方債の新規発行額を当該年度の元金償還額以内に抑制しているため，地方債現在高</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したことや，</a:t>
          </a:r>
          <a:r>
            <a:rPr lang="ja-JP" altLang="ja-JP" sz="1100" b="0" i="0" baseline="0">
              <a:solidFill>
                <a:schemeClr val="dk1"/>
              </a:solidFill>
              <a:effectLst/>
              <a:latin typeface="+mn-lt"/>
              <a:ea typeface="+mn-ea"/>
              <a:cs typeface="+mn-cs"/>
            </a:rPr>
            <a:t>職員の新陳代謝の影響</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で退職手当負担見込額が減少したことなどから，</a:t>
          </a:r>
          <a:r>
            <a:rPr kumimoji="1" lang="ja-JP" altLang="ja-JP" sz="1100">
              <a:solidFill>
                <a:schemeClr val="dk1"/>
              </a:solidFill>
              <a:effectLst/>
              <a:latin typeface="+mn-lt"/>
              <a:ea typeface="+mn-ea"/>
              <a:cs typeface="+mn-cs"/>
            </a:rPr>
            <a:t>将来負担額は減少している。</a:t>
          </a:r>
          <a:endParaRPr lang="ja-JP" altLang="ja-JP" sz="1400">
            <a:effectLst/>
          </a:endParaRPr>
        </a:p>
        <a:p>
          <a:r>
            <a:rPr kumimoji="1" lang="ja-JP" altLang="ja-JP" sz="1100">
              <a:solidFill>
                <a:schemeClr val="dk1"/>
              </a:solidFill>
              <a:effectLst/>
              <a:latin typeface="+mn-lt"/>
              <a:ea typeface="+mn-ea"/>
              <a:cs typeface="+mn-cs"/>
            </a:rPr>
            <a:t>　分子から控除される充当可能財源等では，公共施設整備基金等の充実を図ったことから，充当可能基金が増加した。</a:t>
          </a:r>
          <a:endParaRPr lang="ja-JP" altLang="ja-JP" sz="1400">
            <a:effectLst/>
          </a:endParaRPr>
        </a:p>
        <a:p>
          <a:r>
            <a:rPr kumimoji="1" lang="ja-JP" altLang="ja-JP" sz="1100">
              <a:solidFill>
                <a:schemeClr val="dk1"/>
              </a:solidFill>
              <a:effectLst/>
              <a:latin typeface="+mn-lt"/>
              <a:ea typeface="+mn-ea"/>
              <a:cs typeface="+mn-cs"/>
            </a:rPr>
            <a:t>　その結果，充当可能財源等が将来負担額を上回り，将来負担比率の分子は負数となった。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千葉県柏市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柏北部東地区区画整理において，公園整備等に都市整備基金約１億円の取り崩しを行った一方，前年度に引き続き，老朽化した公共施設の保全に係る将来の財政負担に備えるため，公共施設整備基金を約２６億円を積み立て，充実を図ったことなどから，基金全体では約２５億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公共施設の老朽化対策が本格化していくことから，決算剰余金から積み立てした財政調整基金の取り崩しや地方交付税など歳入の上振れ分などを活用し，公共施設整備基金の充実を図っていく予定である。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・公共施設整備基金：公共施設の整備及び保全に要する経費の財源に充当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・都市整備基金：良好な都市環境の整備図り，均衡と発展性のある機能的なまちづくりを推進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・公共施設整備基金：老朽化した公共施設の保全に係る将来の財政負担に備えるため，約２６億円の積み立てたことにより増加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・都市整備基金：柏北部東地区区画整理事業のため，約１億を取り崩したことにより減少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総合管理計画の中で，今後１０年間で必要となる一般財源を約２００億円としており，現時点ではそれを積み立ての目安としている。今後，各施設の個別施設計画を策定していく中で，改めて必要となる財源を整理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平成２８年度実質収支の１／２以上となる１４億円を積み立てた一方，財源調整のため同額を取り崩したため，利子の積み立て分だけの増となった。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財政調整基金の残高は，標準財政規模の１０％以上を目安としており，今後については，現在の残高である１００億円程度の規模を維持するよう努める。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416,433
408,336
114.74
129,572,098
124,042,192
3,715,457
76,931,346
92,261,013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年度の有形固定資産減価償却率は昨年度と比較し，</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ポイント上昇しているが県内平均を下回り，類似団体との比較ではほぼ平均となっている。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しかし，市内では多くの公共施設が老朽化しており，計画的な改修を進めていく必要がある。公共施設等総合管理計画をもとに，公共施設の長寿命化や最適化を図る必要があると考える。</a:t>
          </a: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5" name="直線コネクタ 54"/>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6" name="テキスト ボックス 55"/>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7" name="直線コネクタ 56"/>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8" name="テキスト ボックス 57"/>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9" name="直線コネクタ 58"/>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0" name="テキスト ボックス 59"/>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1" name="直線コネクタ 60"/>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2" name="テキスト ボックス 61"/>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3" name="直線コネクタ 62"/>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4" name="テキスト ボックス 63"/>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68" name="直線コネクタ 67"/>
        <xdr:cNvCxnSpPr/>
      </xdr:nvCxnSpPr>
      <xdr:spPr>
        <a:xfrm flipV="1">
          <a:off x="4760595" y="5391997"/>
          <a:ext cx="1270" cy="130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69"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0" name="直線コネクタ 69"/>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71"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72" name="直線コネクタ 71"/>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45102</xdr:rowOff>
    </xdr:from>
    <xdr:ext cx="405111" cy="259045"/>
    <xdr:sp macro="" textlink="">
      <xdr:nvSpPr>
        <xdr:cNvPr id="73" name="有形固定資産減価償却率平均値テキスト"/>
        <xdr:cNvSpPr txBox="1"/>
      </xdr:nvSpPr>
      <xdr:spPr>
        <a:xfrm>
          <a:off x="4813300" y="5960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4" name="フローチャート: 判断 73"/>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5" name="フローチャート: 判断 74"/>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6" name="フローチャート: 判断 75"/>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82" name="楕円 81"/>
        <xdr:cNvSpPr/>
      </xdr:nvSpPr>
      <xdr:spPr>
        <a:xfrm>
          <a:off x="4711700" y="59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82355</xdr:rowOff>
    </xdr:from>
    <xdr:ext cx="405111" cy="259045"/>
    <xdr:sp macro="" textlink="">
      <xdr:nvSpPr>
        <xdr:cNvPr id="83" name="有形固定資産減価償却率該当値テキスト"/>
        <xdr:cNvSpPr txBox="1"/>
      </xdr:nvSpPr>
      <xdr:spPr>
        <a:xfrm>
          <a:off x="4813300" y="582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70273</xdr:rowOff>
    </xdr:from>
    <xdr:to>
      <xdr:col>19</xdr:col>
      <xdr:colOff>187325</xdr:colOff>
      <xdr:row>31</xdr:row>
      <xdr:rowOff>423</xdr:rowOff>
    </xdr:to>
    <xdr:sp macro="" textlink="">
      <xdr:nvSpPr>
        <xdr:cNvPr id="84" name="楕円 83"/>
        <xdr:cNvSpPr/>
      </xdr:nvSpPr>
      <xdr:spPr>
        <a:xfrm>
          <a:off x="4000500" y="5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110278</xdr:rowOff>
    </xdr:from>
    <xdr:to>
      <xdr:col>23</xdr:col>
      <xdr:colOff>85725</xdr:colOff>
      <xdr:row>30</xdr:row>
      <xdr:rowOff>121073</xdr:rowOff>
    </xdr:to>
    <xdr:cxnSp macro="">
      <xdr:nvCxnSpPr>
        <xdr:cNvPr id="85" name="直線コネクタ 84"/>
        <xdr:cNvCxnSpPr/>
      </xdr:nvCxnSpPr>
      <xdr:spPr>
        <a:xfrm flipV="1">
          <a:off x="4051300" y="6025303"/>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86" name="n_1aveValue有形固定資産減価償却率"/>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87"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16950</xdr:rowOff>
    </xdr:from>
    <xdr:ext cx="405111" cy="259045"/>
    <xdr:sp macro="" textlink="">
      <xdr:nvSpPr>
        <xdr:cNvPr id="88" name="n_1mainValue有形固定資産減価償却率"/>
        <xdr:cNvSpPr txBox="1"/>
      </xdr:nvSpPr>
      <xdr:spPr>
        <a:xfrm>
          <a:off x="38360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年度の債務償還可能年数は全国平均，県内平均をともに下回っており，類似団体内順位でも上位になっている。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当市では，平成１７年度以降，地方債の新規発行額を当該年度の元金償還額以内に抑制していることによる地方債現在高の減少に加え，将来の公共施設の更新に備え，基金を積み立てていることから，償還年数が他市と比較して短いと考え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4" name="直線コネクタ 10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5" name="テキスト ボックス 10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6" name="直線コネクタ 10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7" name="テキスト ボックス 106"/>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8" name="直線コネクタ 10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9" name="テキスト ボックス 108"/>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0" name="直線コネクタ 10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1" name="テキスト ボックス 110"/>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2" name="直線コネクタ 11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3" name="テキスト ボックス 112"/>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17" name="直線コネクタ 116"/>
        <xdr:cNvCxnSpPr/>
      </xdr:nvCxnSpPr>
      <xdr:spPr>
        <a:xfrm flipV="1">
          <a:off x="14793595" y="5228872"/>
          <a:ext cx="1269" cy="15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8"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9" name="直線コネクタ 118"/>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20" name="債務償還可能年数最大値テキスト"/>
        <xdr:cNvSpPr txBox="1"/>
      </xdr:nvSpPr>
      <xdr:spPr>
        <a:xfrm>
          <a:off x="14846300" y="500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21" name="直線コネクタ 120"/>
        <xdr:cNvCxnSpPr/>
      </xdr:nvCxnSpPr>
      <xdr:spPr>
        <a:xfrm>
          <a:off x="14706600" y="52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29580</xdr:rowOff>
    </xdr:from>
    <xdr:ext cx="340478" cy="259045"/>
    <xdr:sp macro="" textlink="">
      <xdr:nvSpPr>
        <xdr:cNvPr id="122" name="債務償還可能年数平均値テキスト"/>
        <xdr:cNvSpPr txBox="1"/>
      </xdr:nvSpPr>
      <xdr:spPr>
        <a:xfrm>
          <a:off x="14846300" y="577315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23" name="フローチャート: 判断 122"/>
        <xdr:cNvSpPr/>
      </xdr:nvSpPr>
      <xdr:spPr>
        <a:xfrm>
          <a:off x="14744700" y="592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9" name="楕円 128"/>
        <xdr:cNvSpPr/>
      </xdr:nvSpPr>
      <xdr:spPr>
        <a:xfrm>
          <a:off x="14744700" y="620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101547</xdr:rowOff>
    </xdr:from>
    <xdr:ext cx="340478" cy="259045"/>
    <xdr:sp macro="" textlink="">
      <xdr:nvSpPr>
        <xdr:cNvPr id="130" name="債務償還可能年数該当値テキスト"/>
        <xdr:cNvSpPr txBox="1"/>
      </xdr:nvSpPr>
      <xdr:spPr>
        <a:xfrm>
          <a:off x="14846300" y="61880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416,433
408,336
114.74
129,572,098
124,042,192
3,715,457
76,931,346
92,261,013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16764</xdr:rowOff>
    </xdr:from>
    <xdr:to>
      <xdr:col>24</xdr:col>
      <xdr:colOff>62865</xdr:colOff>
      <xdr:row>42</xdr:row>
      <xdr:rowOff>5334</xdr:rowOff>
    </xdr:to>
    <xdr:cxnSp macro="">
      <xdr:nvCxnSpPr>
        <xdr:cNvPr id="54" name="直線コネクタ 53"/>
        <xdr:cNvCxnSpPr/>
      </xdr:nvCxnSpPr>
      <xdr:spPr>
        <a:xfrm flipV="1">
          <a:off x="4634865" y="5846064"/>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9161</xdr:rowOff>
    </xdr:from>
    <xdr:ext cx="405111" cy="259045"/>
    <xdr:sp macro="" textlink="">
      <xdr:nvSpPr>
        <xdr:cNvPr id="55" name="【道路】&#10;有形固定資産減価償却率最小値テキスト"/>
        <xdr:cNvSpPr txBox="1"/>
      </xdr:nvSpPr>
      <xdr:spPr>
        <a:xfrm>
          <a:off x="46736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xdr:rowOff>
    </xdr:from>
    <xdr:to>
      <xdr:col>24</xdr:col>
      <xdr:colOff>152400</xdr:colOff>
      <xdr:row>42</xdr:row>
      <xdr:rowOff>5334</xdr:rowOff>
    </xdr:to>
    <xdr:cxnSp macro="">
      <xdr:nvCxnSpPr>
        <xdr:cNvPr id="56" name="直線コネクタ 55"/>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134891</xdr:rowOff>
    </xdr:from>
    <xdr:ext cx="405111" cy="259045"/>
    <xdr:sp macro="" textlink="">
      <xdr:nvSpPr>
        <xdr:cNvPr id="57" name="【道路】&#10;有形固定資産減価償却率最大値テキスト"/>
        <xdr:cNvSpPr txBox="1"/>
      </xdr:nvSpPr>
      <xdr:spPr>
        <a:xfrm>
          <a:off x="4673600" y="56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16764</xdr:rowOff>
    </xdr:from>
    <xdr:to>
      <xdr:col>24</xdr:col>
      <xdr:colOff>152400</xdr:colOff>
      <xdr:row>34</xdr:row>
      <xdr:rowOff>16764</xdr:rowOff>
    </xdr:to>
    <xdr:cxnSp macro="">
      <xdr:nvCxnSpPr>
        <xdr:cNvPr id="58" name="直線コネクタ 57"/>
        <xdr:cNvCxnSpPr/>
      </xdr:nvCxnSpPr>
      <xdr:spPr>
        <a:xfrm>
          <a:off x="4546600" y="584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158005</xdr:rowOff>
    </xdr:from>
    <xdr:ext cx="405111" cy="259045"/>
    <xdr:sp macro="" textlink="">
      <xdr:nvSpPr>
        <xdr:cNvPr id="59" name="【道路】&#10;有形固定資産減価償却率平均値テキスト"/>
        <xdr:cNvSpPr txBox="1"/>
      </xdr:nvSpPr>
      <xdr:spPr>
        <a:xfrm>
          <a:off x="4673600" y="6501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167132</xdr:rowOff>
    </xdr:from>
    <xdr:to>
      <xdr:col>20</xdr:col>
      <xdr:colOff>38100</xdr:colOff>
      <xdr:row>39</xdr:row>
      <xdr:rowOff>97282</xdr:rowOff>
    </xdr:to>
    <xdr:sp macro="" textlink="">
      <xdr:nvSpPr>
        <xdr:cNvPr id="61" name="フローチャート: 判断 60"/>
        <xdr:cNvSpPr/>
      </xdr:nvSpPr>
      <xdr:spPr>
        <a:xfrm>
          <a:off x="3746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87122</xdr:rowOff>
    </xdr:from>
    <xdr:to>
      <xdr:col>15</xdr:col>
      <xdr:colOff>101600</xdr:colOff>
      <xdr:row>39</xdr:row>
      <xdr:rowOff>17272</xdr:rowOff>
    </xdr:to>
    <xdr:sp macro="" textlink="">
      <xdr:nvSpPr>
        <xdr:cNvPr id="62" name="フローチャート: 判断 61"/>
        <xdr:cNvSpPr/>
      </xdr:nvSpPr>
      <xdr:spPr>
        <a:xfrm>
          <a:off x="2857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148844</xdr:rowOff>
    </xdr:from>
    <xdr:to>
      <xdr:col>24</xdr:col>
      <xdr:colOff>114300</xdr:colOff>
      <xdr:row>39</xdr:row>
      <xdr:rowOff>78994</xdr:rowOff>
    </xdr:to>
    <xdr:sp macro="" textlink="">
      <xdr:nvSpPr>
        <xdr:cNvPr id="68" name="楕円 67"/>
        <xdr:cNvSpPr/>
      </xdr:nvSpPr>
      <xdr:spPr>
        <a:xfrm>
          <a:off x="45847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127271</xdr:rowOff>
    </xdr:from>
    <xdr:ext cx="405111" cy="259045"/>
    <xdr:sp macro="" textlink="">
      <xdr:nvSpPr>
        <xdr:cNvPr id="69" name="【道路】&#10;有形固定資産減価償却率該当値テキスト"/>
        <xdr:cNvSpPr txBox="1"/>
      </xdr:nvSpPr>
      <xdr:spPr>
        <a:xfrm>
          <a:off x="4673600" y="664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169418</xdr:rowOff>
    </xdr:from>
    <xdr:to>
      <xdr:col>20</xdr:col>
      <xdr:colOff>38100</xdr:colOff>
      <xdr:row>39</xdr:row>
      <xdr:rowOff>99568</xdr:rowOff>
    </xdr:to>
    <xdr:sp macro="" textlink="">
      <xdr:nvSpPr>
        <xdr:cNvPr id="70" name="楕円 69"/>
        <xdr:cNvSpPr/>
      </xdr:nvSpPr>
      <xdr:spPr>
        <a:xfrm>
          <a:off x="3746500" y="66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28194</xdr:rowOff>
    </xdr:from>
    <xdr:to>
      <xdr:col>24</xdr:col>
      <xdr:colOff>63500</xdr:colOff>
      <xdr:row>39</xdr:row>
      <xdr:rowOff>48768</xdr:rowOff>
    </xdr:to>
    <xdr:cxnSp macro="">
      <xdr:nvCxnSpPr>
        <xdr:cNvPr id="71" name="直線コネクタ 70"/>
        <xdr:cNvCxnSpPr/>
      </xdr:nvCxnSpPr>
      <xdr:spPr>
        <a:xfrm flipV="1">
          <a:off x="3797300" y="671474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113809</xdr:rowOff>
    </xdr:from>
    <xdr:ext cx="405111" cy="259045"/>
    <xdr:sp macro="" textlink="">
      <xdr:nvSpPr>
        <xdr:cNvPr id="72" name="n_1aveValue【道路】&#10;有形固定資産減価償却率"/>
        <xdr:cNvSpPr txBox="1"/>
      </xdr:nvSpPr>
      <xdr:spPr>
        <a:xfrm>
          <a:off x="3582044" y="645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33799</xdr:rowOff>
    </xdr:from>
    <xdr:ext cx="405111" cy="259045"/>
    <xdr:sp macro="" textlink="">
      <xdr:nvSpPr>
        <xdr:cNvPr id="73" name="n_2aveValue【道路】&#10;有形固定資産減価償却率"/>
        <xdr:cNvSpPr txBox="1"/>
      </xdr:nvSpPr>
      <xdr:spPr>
        <a:xfrm>
          <a:off x="27057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90695</xdr:rowOff>
    </xdr:from>
    <xdr:ext cx="405111" cy="259045"/>
    <xdr:sp macro="" textlink="">
      <xdr:nvSpPr>
        <xdr:cNvPr id="74" name="n_1mainValue【道路】&#10;有形固定資産減価償却率"/>
        <xdr:cNvSpPr txBox="1"/>
      </xdr:nvSpPr>
      <xdr:spPr>
        <a:xfrm>
          <a:off x="3582044" y="677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100" name="直線コネクタ 99"/>
        <xdr:cNvCxnSpPr/>
      </xdr:nvCxnSpPr>
      <xdr:spPr>
        <a:xfrm flipV="1">
          <a:off x="10476865" y="5739057"/>
          <a:ext cx="0" cy="151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101" name="【道路】&#10;一人当たり延長最小値テキスト"/>
        <xdr:cNvSpPr txBox="1"/>
      </xdr:nvSpPr>
      <xdr:spPr>
        <a:xfrm>
          <a:off x="10515600" y="72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102" name="直線コネクタ 101"/>
        <xdr:cNvCxnSpPr/>
      </xdr:nvCxnSpPr>
      <xdr:spPr>
        <a:xfrm>
          <a:off x="10388600" y="725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103" name="【道路】&#10;一人当たり延長最大値テキスト"/>
        <xdr:cNvSpPr txBox="1"/>
      </xdr:nvSpPr>
      <xdr:spPr>
        <a:xfrm>
          <a:off x="10515600" y="5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104" name="直線コネクタ 103"/>
        <xdr:cNvCxnSpPr/>
      </xdr:nvCxnSpPr>
      <xdr:spPr>
        <a:xfrm>
          <a:off x="10388600" y="57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133186</xdr:rowOff>
    </xdr:from>
    <xdr:ext cx="469744" cy="259045"/>
    <xdr:sp macro="" textlink="">
      <xdr:nvSpPr>
        <xdr:cNvPr id="105" name="【道路】&#10;一人当たり延長平均値テキスト"/>
        <xdr:cNvSpPr txBox="1"/>
      </xdr:nvSpPr>
      <xdr:spPr>
        <a:xfrm>
          <a:off x="10515600" y="6476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106" name="フローチャート: 判断 105"/>
        <xdr:cNvSpPr/>
      </xdr:nvSpPr>
      <xdr:spPr>
        <a:xfrm>
          <a:off x="104267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107" name="フローチャート: 判断 106"/>
        <xdr:cNvSpPr/>
      </xdr:nvSpPr>
      <xdr:spPr>
        <a:xfrm>
          <a:off x="9588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101056</xdr:rowOff>
    </xdr:from>
    <xdr:to>
      <xdr:col>46</xdr:col>
      <xdr:colOff>38100</xdr:colOff>
      <xdr:row>39</xdr:row>
      <xdr:rowOff>31206</xdr:rowOff>
    </xdr:to>
    <xdr:sp macro="" textlink="">
      <xdr:nvSpPr>
        <xdr:cNvPr id="108" name="フローチャート: 判断 107"/>
        <xdr:cNvSpPr/>
      </xdr:nvSpPr>
      <xdr:spPr>
        <a:xfrm>
          <a:off x="8699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5152</xdr:rowOff>
    </xdr:from>
    <xdr:to>
      <xdr:col>55</xdr:col>
      <xdr:colOff>50800</xdr:colOff>
      <xdr:row>42</xdr:row>
      <xdr:rowOff>106752</xdr:rowOff>
    </xdr:to>
    <xdr:sp macro="" textlink="">
      <xdr:nvSpPr>
        <xdr:cNvPr id="114" name="楕円 113"/>
        <xdr:cNvSpPr/>
      </xdr:nvSpPr>
      <xdr:spPr>
        <a:xfrm>
          <a:off x="10426700" y="720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91529</xdr:rowOff>
    </xdr:from>
    <xdr:ext cx="469744" cy="259045"/>
    <xdr:sp macro="" textlink="">
      <xdr:nvSpPr>
        <xdr:cNvPr id="115" name="【道路】&#10;一人当たり延長該当値テキスト"/>
        <xdr:cNvSpPr txBox="1"/>
      </xdr:nvSpPr>
      <xdr:spPr>
        <a:xfrm>
          <a:off x="10515600" y="712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21590</xdr:rowOff>
    </xdr:from>
    <xdr:to>
      <xdr:col>50</xdr:col>
      <xdr:colOff>165100</xdr:colOff>
      <xdr:row>42</xdr:row>
      <xdr:rowOff>123190</xdr:rowOff>
    </xdr:to>
    <xdr:sp macro="" textlink="">
      <xdr:nvSpPr>
        <xdr:cNvPr id="116" name="楕円 115"/>
        <xdr:cNvSpPr/>
      </xdr:nvSpPr>
      <xdr:spPr>
        <a:xfrm>
          <a:off x="9588500" y="722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55952</xdr:rowOff>
    </xdr:from>
    <xdr:to>
      <xdr:col>55</xdr:col>
      <xdr:colOff>0</xdr:colOff>
      <xdr:row>42</xdr:row>
      <xdr:rowOff>72390</xdr:rowOff>
    </xdr:to>
    <xdr:cxnSp macro="">
      <xdr:nvCxnSpPr>
        <xdr:cNvPr id="117" name="直線コネクタ 116"/>
        <xdr:cNvCxnSpPr/>
      </xdr:nvCxnSpPr>
      <xdr:spPr>
        <a:xfrm flipV="1">
          <a:off x="9639300" y="7256852"/>
          <a:ext cx="838200" cy="1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71464</xdr:rowOff>
    </xdr:from>
    <xdr:ext cx="469744" cy="259045"/>
    <xdr:sp macro="" textlink="">
      <xdr:nvSpPr>
        <xdr:cNvPr id="118" name="n_1aveValue【道路】&#10;一人当たり延長"/>
        <xdr:cNvSpPr txBox="1"/>
      </xdr:nvSpPr>
      <xdr:spPr>
        <a:xfrm>
          <a:off x="9391727" y="64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47733</xdr:rowOff>
    </xdr:from>
    <xdr:ext cx="469744" cy="259045"/>
    <xdr:sp macro="" textlink="">
      <xdr:nvSpPr>
        <xdr:cNvPr id="119" name="n_2aveValue【道路】&#10;一人当たり延長"/>
        <xdr:cNvSpPr txBox="1"/>
      </xdr:nvSpPr>
      <xdr:spPr>
        <a:xfrm>
          <a:off x="85154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114317</xdr:rowOff>
    </xdr:from>
    <xdr:ext cx="469744" cy="259045"/>
    <xdr:sp macro="" textlink="">
      <xdr:nvSpPr>
        <xdr:cNvPr id="120" name="n_1mainValue【道路】&#10;一人当たり延長"/>
        <xdr:cNvSpPr txBox="1"/>
      </xdr:nvSpPr>
      <xdr:spPr>
        <a:xfrm>
          <a:off x="9391727" y="731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2" name="テキスト ボックス 13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0" name="テキスト ボックス 13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44" name="直線コネクタ 143"/>
        <xdr:cNvCxnSpPr/>
      </xdr:nvCxnSpPr>
      <xdr:spPr>
        <a:xfrm flipV="1">
          <a:off x="4634865" y="97612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45"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46" name="直線コネクタ 14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47" name="【橋りょう・トンネル】&#10;有形固定資産減価償却率最大値テキスト"/>
        <xdr:cNvSpPr txBox="1"/>
      </xdr:nvSpPr>
      <xdr:spPr>
        <a:xfrm>
          <a:off x="4673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48" name="直線コネクタ 147"/>
        <xdr:cNvCxnSpPr/>
      </xdr:nvCxnSpPr>
      <xdr:spPr>
        <a:xfrm>
          <a:off x="4546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158132</xdr:rowOff>
    </xdr:from>
    <xdr:ext cx="405111" cy="259045"/>
    <xdr:sp macro="" textlink="">
      <xdr:nvSpPr>
        <xdr:cNvPr id="149" name="【橋りょう・トンネル】&#10;有形固定資産減価償却率平均値テキスト"/>
        <xdr:cNvSpPr txBox="1"/>
      </xdr:nvSpPr>
      <xdr:spPr>
        <a:xfrm>
          <a:off x="4673600" y="993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50" name="フローチャート: 判断 149"/>
        <xdr:cNvSpPr/>
      </xdr:nvSpPr>
      <xdr:spPr>
        <a:xfrm>
          <a:off x="45847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1" name="フローチャート: 判断 150"/>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52070</xdr:rowOff>
    </xdr:from>
    <xdr:to>
      <xdr:col>15</xdr:col>
      <xdr:colOff>101600</xdr:colOff>
      <xdr:row>58</xdr:row>
      <xdr:rowOff>153670</xdr:rowOff>
    </xdr:to>
    <xdr:sp macro="" textlink="">
      <xdr:nvSpPr>
        <xdr:cNvPr id="152" name="フローチャート: 判断 151"/>
        <xdr:cNvSpPr/>
      </xdr:nvSpPr>
      <xdr:spPr>
        <a:xfrm>
          <a:off x="2857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120650</xdr:rowOff>
    </xdr:from>
    <xdr:to>
      <xdr:col>24</xdr:col>
      <xdr:colOff>114300</xdr:colOff>
      <xdr:row>58</xdr:row>
      <xdr:rowOff>50800</xdr:rowOff>
    </xdr:to>
    <xdr:sp macro="" textlink="">
      <xdr:nvSpPr>
        <xdr:cNvPr id="158" name="楕円 157"/>
        <xdr:cNvSpPr/>
      </xdr:nvSpPr>
      <xdr:spPr>
        <a:xfrm>
          <a:off x="4584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143527</xdr:rowOff>
    </xdr:from>
    <xdr:ext cx="405111" cy="259045"/>
    <xdr:sp macro="" textlink="">
      <xdr:nvSpPr>
        <xdr:cNvPr id="159" name="【橋りょう・トンネル】&#10;有形固定資産減価償却率該当値テキスト"/>
        <xdr:cNvSpPr txBox="1"/>
      </xdr:nvSpPr>
      <xdr:spPr>
        <a:xfrm>
          <a:off x="46736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153035</xdr:rowOff>
    </xdr:from>
    <xdr:to>
      <xdr:col>20</xdr:col>
      <xdr:colOff>38100</xdr:colOff>
      <xdr:row>58</xdr:row>
      <xdr:rowOff>83185</xdr:rowOff>
    </xdr:to>
    <xdr:sp macro="" textlink="">
      <xdr:nvSpPr>
        <xdr:cNvPr id="160" name="楕円 159"/>
        <xdr:cNvSpPr/>
      </xdr:nvSpPr>
      <xdr:spPr>
        <a:xfrm>
          <a:off x="3746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0</xdr:rowOff>
    </xdr:from>
    <xdr:to>
      <xdr:col>24</xdr:col>
      <xdr:colOff>63500</xdr:colOff>
      <xdr:row>58</xdr:row>
      <xdr:rowOff>32385</xdr:rowOff>
    </xdr:to>
    <xdr:cxnSp macro="">
      <xdr:nvCxnSpPr>
        <xdr:cNvPr id="161" name="直線コネクタ 160"/>
        <xdr:cNvCxnSpPr/>
      </xdr:nvCxnSpPr>
      <xdr:spPr>
        <a:xfrm flipV="1">
          <a:off x="3797300" y="99441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81932</xdr:rowOff>
    </xdr:from>
    <xdr:ext cx="405111" cy="259045"/>
    <xdr:sp macro="" textlink="">
      <xdr:nvSpPr>
        <xdr:cNvPr id="162" name="n_1aveValue【橋りょう・トンネル】&#10;有形固定資産減価償却率"/>
        <xdr:cNvSpPr txBox="1"/>
      </xdr:nvSpPr>
      <xdr:spPr>
        <a:xfrm>
          <a:off x="35820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163" name="n_2aveValue【橋りょう・トンネル】&#10;有形固定資産減価償却率"/>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99712</xdr:rowOff>
    </xdr:from>
    <xdr:ext cx="405111" cy="259045"/>
    <xdr:sp macro="" textlink="">
      <xdr:nvSpPr>
        <xdr:cNvPr id="164" name="n_1mainValue【橋りょう・トンネル】&#10;有形固定資産減価償却率"/>
        <xdr:cNvSpPr txBox="1"/>
      </xdr:nvSpPr>
      <xdr:spPr>
        <a:xfrm>
          <a:off x="35820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6" name="テキスト ボックス 17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8" name="テキスト ボックス 17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0" name="テキスト ボックス 17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2" name="テキスト ボックス 18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86" name="直線コネクタ 185"/>
        <xdr:cNvCxnSpPr/>
      </xdr:nvCxnSpPr>
      <xdr:spPr>
        <a:xfrm flipV="1">
          <a:off x="10476865" y="9680515"/>
          <a:ext cx="0" cy="128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87" name="【橋りょう・トンネル】&#10;一人当たり有形固定資産（償却資産）額最小値テキスト"/>
        <xdr:cNvSpPr txBox="1"/>
      </xdr:nvSpPr>
      <xdr:spPr>
        <a:xfrm>
          <a:off x="10515600" y="1097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88" name="直線コネクタ 187"/>
        <xdr:cNvCxnSpPr/>
      </xdr:nvCxnSpPr>
      <xdr:spPr>
        <a:xfrm>
          <a:off x="10388600" y="1096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89" name="【橋りょう・トンネル】&#10;一人当たり有形固定資産（償却資産）額最大値テキスト"/>
        <xdr:cNvSpPr txBox="1"/>
      </xdr:nvSpPr>
      <xdr:spPr>
        <a:xfrm>
          <a:off x="10515600" y="94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90" name="直線コネクタ 189"/>
        <xdr:cNvCxnSpPr/>
      </xdr:nvCxnSpPr>
      <xdr:spPr>
        <a:xfrm>
          <a:off x="10388600" y="968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32734</xdr:rowOff>
    </xdr:from>
    <xdr:ext cx="534377" cy="259045"/>
    <xdr:sp macro="" textlink="">
      <xdr:nvSpPr>
        <xdr:cNvPr id="191" name="【橋りょう・トンネル】&#10;一人当たり有形固定資産（償却資産）額平均値テキスト"/>
        <xdr:cNvSpPr txBox="1"/>
      </xdr:nvSpPr>
      <xdr:spPr>
        <a:xfrm>
          <a:off x="10515600" y="1031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192" name="フローチャート: 判断 191"/>
        <xdr:cNvSpPr/>
      </xdr:nvSpPr>
      <xdr:spPr>
        <a:xfrm>
          <a:off x="10426700" y="104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193" name="フローチャート: 判断 192"/>
        <xdr:cNvSpPr/>
      </xdr:nvSpPr>
      <xdr:spPr>
        <a:xfrm>
          <a:off x="9588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20843</xdr:rowOff>
    </xdr:from>
    <xdr:to>
      <xdr:col>46</xdr:col>
      <xdr:colOff>38100</xdr:colOff>
      <xdr:row>61</xdr:row>
      <xdr:rowOff>122443</xdr:rowOff>
    </xdr:to>
    <xdr:sp macro="" textlink="">
      <xdr:nvSpPr>
        <xdr:cNvPr id="194" name="フローチャート: 判断 193"/>
        <xdr:cNvSpPr/>
      </xdr:nvSpPr>
      <xdr:spPr>
        <a:xfrm>
          <a:off x="8699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40494</xdr:rowOff>
    </xdr:from>
    <xdr:to>
      <xdr:col>55</xdr:col>
      <xdr:colOff>50800</xdr:colOff>
      <xdr:row>62</xdr:row>
      <xdr:rowOff>142094</xdr:rowOff>
    </xdr:to>
    <xdr:sp macro="" textlink="">
      <xdr:nvSpPr>
        <xdr:cNvPr id="200" name="楕円 199"/>
        <xdr:cNvSpPr/>
      </xdr:nvSpPr>
      <xdr:spPr>
        <a:xfrm>
          <a:off x="10426700" y="1067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18921</xdr:rowOff>
    </xdr:from>
    <xdr:ext cx="534377" cy="259045"/>
    <xdr:sp macro="" textlink="">
      <xdr:nvSpPr>
        <xdr:cNvPr id="201" name="【橋りょう・トンネル】&#10;一人当たり有形固定資産（償却資産）額該当値テキスト"/>
        <xdr:cNvSpPr txBox="1"/>
      </xdr:nvSpPr>
      <xdr:spPr>
        <a:xfrm>
          <a:off x="10515600" y="1064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40636</xdr:rowOff>
    </xdr:from>
    <xdr:to>
      <xdr:col>50</xdr:col>
      <xdr:colOff>165100</xdr:colOff>
      <xdr:row>62</xdr:row>
      <xdr:rowOff>142236</xdr:rowOff>
    </xdr:to>
    <xdr:sp macro="" textlink="">
      <xdr:nvSpPr>
        <xdr:cNvPr id="202" name="楕円 201"/>
        <xdr:cNvSpPr/>
      </xdr:nvSpPr>
      <xdr:spPr>
        <a:xfrm>
          <a:off x="9588500" y="1067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91294</xdr:rowOff>
    </xdr:from>
    <xdr:to>
      <xdr:col>55</xdr:col>
      <xdr:colOff>0</xdr:colOff>
      <xdr:row>62</xdr:row>
      <xdr:rowOff>91436</xdr:rowOff>
    </xdr:to>
    <xdr:cxnSp macro="">
      <xdr:nvCxnSpPr>
        <xdr:cNvPr id="203" name="直線コネクタ 202"/>
        <xdr:cNvCxnSpPr/>
      </xdr:nvCxnSpPr>
      <xdr:spPr>
        <a:xfrm flipV="1">
          <a:off x="9639300" y="10721194"/>
          <a:ext cx="838200" cy="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156650</xdr:rowOff>
    </xdr:from>
    <xdr:ext cx="534377" cy="259045"/>
    <xdr:sp macro="" textlink="">
      <xdr:nvSpPr>
        <xdr:cNvPr id="204" name="n_1aveValue【橋りょう・トンネル】&#10;一人当たり有形固定資産（償却資産）額"/>
        <xdr:cNvSpPr txBox="1"/>
      </xdr:nvSpPr>
      <xdr:spPr>
        <a:xfrm>
          <a:off x="9359411" y="10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138970</xdr:rowOff>
    </xdr:from>
    <xdr:ext cx="534377" cy="259045"/>
    <xdr:sp macro="" textlink="">
      <xdr:nvSpPr>
        <xdr:cNvPr id="205" name="n_2aveValue【橋りょう・トンネル】&#10;一人当たり有形固定資産（償却資産）額"/>
        <xdr:cNvSpPr txBox="1"/>
      </xdr:nvSpPr>
      <xdr:spPr>
        <a:xfrm>
          <a:off x="8483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133363</xdr:rowOff>
    </xdr:from>
    <xdr:ext cx="534377" cy="259045"/>
    <xdr:sp macro="" textlink="">
      <xdr:nvSpPr>
        <xdr:cNvPr id="206" name="n_1mainValue【橋りょう・トンネル】&#10;一人当たり有形固定資産（償却資産）額"/>
        <xdr:cNvSpPr txBox="1"/>
      </xdr:nvSpPr>
      <xdr:spPr>
        <a:xfrm>
          <a:off x="9359411" y="107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7" name="テキスト ボックス 22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9" name="テキスト ボックス 22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87</xdr:row>
      <xdr:rowOff>3811</xdr:rowOff>
    </xdr:to>
    <xdr:cxnSp macro="">
      <xdr:nvCxnSpPr>
        <xdr:cNvPr id="231" name="直線コネクタ 230"/>
        <xdr:cNvCxnSpPr/>
      </xdr:nvCxnSpPr>
      <xdr:spPr>
        <a:xfrm flipV="1">
          <a:off x="4634865" y="1333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7638</xdr:rowOff>
    </xdr:from>
    <xdr:ext cx="405111" cy="259045"/>
    <xdr:sp macro="" textlink="">
      <xdr:nvSpPr>
        <xdr:cNvPr id="232" name="【公営住宅】&#10;有形固定資産減価償却率最小値テキスト"/>
        <xdr:cNvSpPr txBox="1"/>
      </xdr:nvSpPr>
      <xdr:spPr>
        <a:xfrm>
          <a:off x="4673600"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3811</xdr:rowOff>
    </xdr:from>
    <xdr:to>
      <xdr:col>24</xdr:col>
      <xdr:colOff>152400</xdr:colOff>
      <xdr:row>87</xdr:row>
      <xdr:rowOff>3811</xdr:rowOff>
    </xdr:to>
    <xdr:cxnSp macro="">
      <xdr:nvCxnSpPr>
        <xdr:cNvPr id="233" name="直線コネクタ 232"/>
        <xdr:cNvCxnSpPr/>
      </xdr:nvCxnSpPr>
      <xdr:spPr>
        <a:xfrm>
          <a:off x="4546600" y="1491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34" name="【公営住宅】&#10;有形固定資産減価償却率最大値テキスト"/>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35" name="直線コネクタ 234"/>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34307</xdr:rowOff>
    </xdr:from>
    <xdr:ext cx="405111" cy="259045"/>
    <xdr:sp macro="" textlink="">
      <xdr:nvSpPr>
        <xdr:cNvPr id="236" name="【公営住宅】&#10;有形固定資産減価償却率平均値テキスト"/>
        <xdr:cNvSpPr txBox="1"/>
      </xdr:nvSpPr>
      <xdr:spPr>
        <a:xfrm>
          <a:off x="4673600" y="1392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37" name="フローチャート: 判断 236"/>
        <xdr:cNvSpPr/>
      </xdr:nvSpPr>
      <xdr:spPr>
        <a:xfrm>
          <a:off x="45847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38" name="フローチャート: 判断 237"/>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139700</xdr:rowOff>
    </xdr:from>
    <xdr:to>
      <xdr:col>15</xdr:col>
      <xdr:colOff>101600</xdr:colOff>
      <xdr:row>82</xdr:row>
      <xdr:rowOff>69850</xdr:rowOff>
    </xdr:to>
    <xdr:sp macro="" textlink="">
      <xdr:nvSpPr>
        <xdr:cNvPr id="239" name="フローチャート: 判断 238"/>
        <xdr:cNvSpPr/>
      </xdr:nvSpPr>
      <xdr:spPr>
        <a:xfrm>
          <a:off x="2857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33020</xdr:rowOff>
    </xdr:from>
    <xdr:to>
      <xdr:col>24</xdr:col>
      <xdr:colOff>114300</xdr:colOff>
      <xdr:row>80</xdr:row>
      <xdr:rowOff>134620</xdr:rowOff>
    </xdr:to>
    <xdr:sp macro="" textlink="">
      <xdr:nvSpPr>
        <xdr:cNvPr id="245" name="楕円 244"/>
        <xdr:cNvSpPr/>
      </xdr:nvSpPr>
      <xdr:spPr>
        <a:xfrm>
          <a:off x="45847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55897</xdr:rowOff>
    </xdr:from>
    <xdr:ext cx="405111" cy="259045"/>
    <xdr:sp macro="" textlink="">
      <xdr:nvSpPr>
        <xdr:cNvPr id="246" name="【公営住宅】&#10;有形固定資産減価償却率該当値テキスト"/>
        <xdr:cNvSpPr txBox="1"/>
      </xdr:nvSpPr>
      <xdr:spPr>
        <a:xfrm>
          <a:off x="4673600"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247" name="楕円 246"/>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83820</xdr:rowOff>
    </xdr:from>
    <xdr:to>
      <xdr:col>24</xdr:col>
      <xdr:colOff>63500</xdr:colOff>
      <xdr:row>80</xdr:row>
      <xdr:rowOff>152400</xdr:rowOff>
    </xdr:to>
    <xdr:cxnSp macro="">
      <xdr:nvCxnSpPr>
        <xdr:cNvPr id="248" name="直線コネクタ 247"/>
        <xdr:cNvCxnSpPr/>
      </xdr:nvCxnSpPr>
      <xdr:spPr>
        <a:xfrm flipV="1">
          <a:off x="3797300" y="137998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49" name="n_1aveValue【公営住宅】&#10;有形固定資産減価償却率"/>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86377</xdr:rowOff>
    </xdr:from>
    <xdr:ext cx="405111" cy="259045"/>
    <xdr:sp macro="" textlink="">
      <xdr:nvSpPr>
        <xdr:cNvPr id="250" name="n_2aveValue【公営住宅】&#10;有形固定資産減価償却率"/>
        <xdr:cNvSpPr txBox="1"/>
      </xdr:nvSpPr>
      <xdr:spPr>
        <a:xfrm>
          <a:off x="2705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48277</xdr:rowOff>
    </xdr:from>
    <xdr:ext cx="405111" cy="259045"/>
    <xdr:sp macro="" textlink="">
      <xdr:nvSpPr>
        <xdr:cNvPr id="251" name="n_1mainValue【公営住宅】&#10;有形固定資産減価償却率"/>
        <xdr:cNvSpPr txBox="1"/>
      </xdr:nvSpPr>
      <xdr:spPr>
        <a:xfrm>
          <a:off x="3582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2" name="直線コネクタ 26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3" name="テキスト ボックス 26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4" name="直線コネクタ 26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5" name="テキスト ボックス 26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6" name="直線コネクタ 26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7" name="テキスト ボックス 26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8" name="直線コネクタ 26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9" name="テキスト ボックス 26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73" name="直線コネクタ 272"/>
        <xdr:cNvCxnSpPr/>
      </xdr:nvCxnSpPr>
      <xdr:spPr>
        <a:xfrm flipV="1">
          <a:off x="10476865" y="13279526"/>
          <a:ext cx="0"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74" name="【公営住宅】&#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75" name="直線コネクタ 274"/>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76" name="【公営住宅】&#10;一人当たり面積最大値テキスト"/>
        <xdr:cNvSpPr txBox="1"/>
      </xdr:nvSpPr>
      <xdr:spPr>
        <a:xfrm>
          <a:off x="10515600" y="130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77" name="直線コネクタ 276"/>
        <xdr:cNvCxnSpPr/>
      </xdr:nvCxnSpPr>
      <xdr:spPr>
        <a:xfrm>
          <a:off x="10388600" y="1327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63213</xdr:rowOff>
    </xdr:from>
    <xdr:ext cx="469744" cy="259045"/>
    <xdr:sp macro="" textlink="">
      <xdr:nvSpPr>
        <xdr:cNvPr id="278" name="【公営住宅】&#10;一人当たり面積平均値テキスト"/>
        <xdr:cNvSpPr txBox="1"/>
      </xdr:nvSpPr>
      <xdr:spPr>
        <a:xfrm>
          <a:off x="10515600" y="13950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79" name="フローチャート: 判断 278"/>
        <xdr:cNvSpPr/>
      </xdr:nvSpPr>
      <xdr:spPr>
        <a:xfrm>
          <a:off x="10426700" y="1409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80" name="フローチャート: 判断 279"/>
        <xdr:cNvSpPr/>
      </xdr:nvSpPr>
      <xdr:spPr>
        <a:xfrm>
          <a:off x="9588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61367</xdr:rowOff>
    </xdr:from>
    <xdr:to>
      <xdr:col>46</xdr:col>
      <xdr:colOff>38100</xdr:colOff>
      <xdr:row>82</xdr:row>
      <xdr:rowOff>162967</xdr:rowOff>
    </xdr:to>
    <xdr:sp macro="" textlink="">
      <xdr:nvSpPr>
        <xdr:cNvPr id="281" name="フローチャート: 判断 280"/>
        <xdr:cNvSpPr/>
      </xdr:nvSpPr>
      <xdr:spPr>
        <a:xfrm>
          <a:off x="8699500" y="14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49936</xdr:rowOff>
    </xdr:from>
    <xdr:to>
      <xdr:col>55</xdr:col>
      <xdr:colOff>50800</xdr:colOff>
      <xdr:row>85</xdr:row>
      <xdr:rowOff>151536</xdr:rowOff>
    </xdr:to>
    <xdr:sp macro="" textlink="">
      <xdr:nvSpPr>
        <xdr:cNvPr id="287" name="楕円 286"/>
        <xdr:cNvSpPr/>
      </xdr:nvSpPr>
      <xdr:spPr>
        <a:xfrm>
          <a:off x="10426700" y="1462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136313</xdr:rowOff>
    </xdr:from>
    <xdr:ext cx="469744" cy="259045"/>
    <xdr:sp macro="" textlink="">
      <xdr:nvSpPr>
        <xdr:cNvPr id="288" name="【公営住宅】&#10;一人当たり面積該当値テキスト"/>
        <xdr:cNvSpPr txBox="1"/>
      </xdr:nvSpPr>
      <xdr:spPr>
        <a:xfrm>
          <a:off x="10515600" y="1453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48107</xdr:rowOff>
    </xdr:from>
    <xdr:to>
      <xdr:col>50</xdr:col>
      <xdr:colOff>165100</xdr:colOff>
      <xdr:row>85</xdr:row>
      <xdr:rowOff>149707</xdr:rowOff>
    </xdr:to>
    <xdr:sp macro="" textlink="">
      <xdr:nvSpPr>
        <xdr:cNvPr id="289" name="楕円 288"/>
        <xdr:cNvSpPr/>
      </xdr:nvSpPr>
      <xdr:spPr>
        <a:xfrm>
          <a:off x="9588500" y="1462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98907</xdr:rowOff>
    </xdr:from>
    <xdr:to>
      <xdr:col>55</xdr:col>
      <xdr:colOff>0</xdr:colOff>
      <xdr:row>85</xdr:row>
      <xdr:rowOff>100736</xdr:rowOff>
    </xdr:to>
    <xdr:cxnSp macro="">
      <xdr:nvCxnSpPr>
        <xdr:cNvPr id="290" name="直線コネクタ 289"/>
        <xdr:cNvCxnSpPr/>
      </xdr:nvCxnSpPr>
      <xdr:spPr>
        <a:xfrm>
          <a:off x="9639300" y="14672157"/>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164864</xdr:rowOff>
    </xdr:from>
    <xdr:ext cx="469744" cy="259045"/>
    <xdr:sp macro="" textlink="">
      <xdr:nvSpPr>
        <xdr:cNvPr id="291" name="n_1aveValue【公営住宅】&#10;一人当たり面積"/>
        <xdr:cNvSpPr txBox="1"/>
      </xdr:nvSpPr>
      <xdr:spPr>
        <a:xfrm>
          <a:off x="93917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8044</xdr:rowOff>
    </xdr:from>
    <xdr:ext cx="469744" cy="259045"/>
    <xdr:sp macro="" textlink="">
      <xdr:nvSpPr>
        <xdr:cNvPr id="292" name="n_2aveValue【公営住宅】&#10;一人当たり面積"/>
        <xdr:cNvSpPr txBox="1"/>
      </xdr:nvSpPr>
      <xdr:spPr>
        <a:xfrm>
          <a:off x="8515427" y="1389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140834</xdr:rowOff>
    </xdr:from>
    <xdr:ext cx="469744" cy="259045"/>
    <xdr:sp macro="" textlink="">
      <xdr:nvSpPr>
        <xdr:cNvPr id="293" name="n_1mainValue【公営住宅】&#10;一人当たり面積"/>
        <xdr:cNvSpPr txBox="1"/>
      </xdr:nvSpPr>
      <xdr:spPr>
        <a:xfrm>
          <a:off x="9391727" y="1471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2" name="正方形/長方形 3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3" name="正方形/長方形 3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4" name="正方形/長方形 3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5" name="正方形/長方形 3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6" name="正方形/長方形 3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7" name="正方形/長方形 3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8" name="正方形/長方形 3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9" name="正方形/長方形 30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0" name="正方形/長方形 3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1" name="正方形/長方形 3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2" name="正方形/長方形 3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3" name="正方形/長方形 3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4" name="正方形/長方形 3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5" name="正方形/長方形 3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6" name="正方形/長方形 3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正方形/長方形 3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8" name="テキスト ボックス 3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9" name="直線コネクタ 3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0" name="テキスト ボックス 31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21" name="直線コネクタ 32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22" name="テキスト ボックス 32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23" name="直線コネクタ 32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24" name="テキスト ボックス 32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25" name="直線コネクタ 32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26" name="テキスト ボックス 32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27" name="直線コネクタ 32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28" name="テキスト ボックス 32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9" name="直線コネクタ 32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0" name="テキスト ボックス 32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32766</xdr:rowOff>
    </xdr:from>
    <xdr:to>
      <xdr:col>85</xdr:col>
      <xdr:colOff>126364</xdr:colOff>
      <xdr:row>40</xdr:row>
      <xdr:rowOff>51054</xdr:rowOff>
    </xdr:to>
    <xdr:cxnSp macro="">
      <xdr:nvCxnSpPr>
        <xdr:cNvPr id="332" name="直線コネクタ 331"/>
        <xdr:cNvCxnSpPr/>
      </xdr:nvCxnSpPr>
      <xdr:spPr>
        <a:xfrm flipV="1">
          <a:off x="16318864" y="5690616"/>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54881</xdr:rowOff>
    </xdr:from>
    <xdr:ext cx="405111" cy="259045"/>
    <xdr:sp macro="" textlink="">
      <xdr:nvSpPr>
        <xdr:cNvPr id="333" name="【認定こども園・幼稚園・保育所】&#10;有形固定資産減価償却率最小値テキスト"/>
        <xdr:cNvSpPr txBox="1"/>
      </xdr:nvSpPr>
      <xdr:spPr>
        <a:xfrm>
          <a:off x="16357600" y="691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51054</xdr:rowOff>
    </xdr:from>
    <xdr:to>
      <xdr:col>86</xdr:col>
      <xdr:colOff>25400</xdr:colOff>
      <xdr:row>40</xdr:row>
      <xdr:rowOff>51054</xdr:rowOff>
    </xdr:to>
    <xdr:cxnSp macro="">
      <xdr:nvCxnSpPr>
        <xdr:cNvPr id="334" name="直線コネクタ 333"/>
        <xdr:cNvCxnSpPr/>
      </xdr:nvCxnSpPr>
      <xdr:spPr>
        <a:xfrm>
          <a:off x="16230600" y="690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150893</xdr:rowOff>
    </xdr:from>
    <xdr:ext cx="405111" cy="259045"/>
    <xdr:sp macro="" textlink="">
      <xdr:nvSpPr>
        <xdr:cNvPr id="335" name="【認定こども園・幼稚園・保育所】&#10;有形固定資産減価償却率最大値テキスト"/>
        <xdr:cNvSpPr txBox="1"/>
      </xdr:nvSpPr>
      <xdr:spPr>
        <a:xfrm>
          <a:off x="16357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32766</xdr:rowOff>
    </xdr:from>
    <xdr:to>
      <xdr:col>86</xdr:col>
      <xdr:colOff>25400</xdr:colOff>
      <xdr:row>33</xdr:row>
      <xdr:rowOff>32766</xdr:rowOff>
    </xdr:to>
    <xdr:cxnSp macro="">
      <xdr:nvCxnSpPr>
        <xdr:cNvPr id="336" name="直線コネクタ 335"/>
        <xdr:cNvCxnSpPr/>
      </xdr:nvCxnSpPr>
      <xdr:spPr>
        <a:xfrm>
          <a:off x="16230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51833</xdr:rowOff>
    </xdr:from>
    <xdr:ext cx="405111" cy="259045"/>
    <xdr:sp macro="" textlink="">
      <xdr:nvSpPr>
        <xdr:cNvPr id="337" name="【認定こども園・幼稚園・保育所】&#10;有形固定資産減価償却率平均値テキスト"/>
        <xdr:cNvSpPr txBox="1"/>
      </xdr:nvSpPr>
      <xdr:spPr>
        <a:xfrm>
          <a:off x="16357600" y="6224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73406</xdr:rowOff>
    </xdr:from>
    <xdr:to>
      <xdr:col>85</xdr:col>
      <xdr:colOff>177800</xdr:colOff>
      <xdr:row>37</xdr:row>
      <xdr:rowOff>3556</xdr:rowOff>
    </xdr:to>
    <xdr:sp macro="" textlink="">
      <xdr:nvSpPr>
        <xdr:cNvPr id="338" name="フローチャート: 判断 337"/>
        <xdr:cNvSpPr/>
      </xdr:nvSpPr>
      <xdr:spPr>
        <a:xfrm>
          <a:off x="162687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39116</xdr:rowOff>
    </xdr:from>
    <xdr:to>
      <xdr:col>81</xdr:col>
      <xdr:colOff>101600</xdr:colOff>
      <xdr:row>36</xdr:row>
      <xdr:rowOff>140716</xdr:rowOff>
    </xdr:to>
    <xdr:sp macro="" textlink="">
      <xdr:nvSpPr>
        <xdr:cNvPr id="339" name="フローチャート: 判断 338"/>
        <xdr:cNvSpPr/>
      </xdr:nvSpPr>
      <xdr:spPr>
        <a:xfrm>
          <a:off x="15430500" y="62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148844</xdr:rowOff>
    </xdr:from>
    <xdr:to>
      <xdr:col>76</xdr:col>
      <xdr:colOff>165100</xdr:colOff>
      <xdr:row>36</xdr:row>
      <xdr:rowOff>78994</xdr:rowOff>
    </xdr:to>
    <xdr:sp macro="" textlink="">
      <xdr:nvSpPr>
        <xdr:cNvPr id="340" name="フローチャート: 判断 339"/>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1" name="テキスト ボックス 3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2" name="テキスト ボックス 3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3" name="テキスト ボックス 3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4" name="テキスト ボックス 3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5" name="テキスト ボックス 3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48260</xdr:rowOff>
    </xdr:from>
    <xdr:to>
      <xdr:col>85</xdr:col>
      <xdr:colOff>177800</xdr:colOff>
      <xdr:row>34</xdr:row>
      <xdr:rowOff>149860</xdr:rowOff>
    </xdr:to>
    <xdr:sp macro="" textlink="">
      <xdr:nvSpPr>
        <xdr:cNvPr id="346" name="楕円 345"/>
        <xdr:cNvSpPr/>
      </xdr:nvSpPr>
      <xdr:spPr>
        <a:xfrm>
          <a:off x="162687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71137</xdr:rowOff>
    </xdr:from>
    <xdr:ext cx="405111" cy="259045"/>
    <xdr:sp macro="" textlink="">
      <xdr:nvSpPr>
        <xdr:cNvPr id="347" name="【認定こども園・幼稚園・保育所】&#10;有形固定資産減価償却率該当値テキスト"/>
        <xdr:cNvSpPr txBox="1"/>
      </xdr:nvSpPr>
      <xdr:spPr>
        <a:xfrm>
          <a:off x="16357600"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89408</xdr:rowOff>
    </xdr:from>
    <xdr:to>
      <xdr:col>81</xdr:col>
      <xdr:colOff>101600</xdr:colOff>
      <xdr:row>35</xdr:row>
      <xdr:rowOff>19558</xdr:rowOff>
    </xdr:to>
    <xdr:sp macro="" textlink="">
      <xdr:nvSpPr>
        <xdr:cNvPr id="348" name="楕円 347"/>
        <xdr:cNvSpPr/>
      </xdr:nvSpPr>
      <xdr:spPr>
        <a:xfrm>
          <a:off x="15430500" y="591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99060</xdr:rowOff>
    </xdr:from>
    <xdr:to>
      <xdr:col>85</xdr:col>
      <xdr:colOff>127000</xdr:colOff>
      <xdr:row>34</xdr:row>
      <xdr:rowOff>140208</xdr:rowOff>
    </xdr:to>
    <xdr:cxnSp macro="">
      <xdr:nvCxnSpPr>
        <xdr:cNvPr id="349" name="直線コネクタ 348"/>
        <xdr:cNvCxnSpPr/>
      </xdr:nvCxnSpPr>
      <xdr:spPr>
        <a:xfrm flipV="1">
          <a:off x="15481300" y="59283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131843</xdr:rowOff>
    </xdr:from>
    <xdr:ext cx="405111" cy="259045"/>
    <xdr:sp macro="" textlink="">
      <xdr:nvSpPr>
        <xdr:cNvPr id="350" name="n_1aveValue【認定こども園・幼稚園・保育所】&#10;有形固定資産減価償却率"/>
        <xdr:cNvSpPr txBox="1"/>
      </xdr:nvSpPr>
      <xdr:spPr>
        <a:xfrm>
          <a:off x="15266044" y="630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95521</xdr:rowOff>
    </xdr:from>
    <xdr:ext cx="405111" cy="259045"/>
    <xdr:sp macro="" textlink="">
      <xdr:nvSpPr>
        <xdr:cNvPr id="351" name="n_2aveValue【認定こども園・幼稚園・保育所】&#10;有形固定資産減価償却率"/>
        <xdr:cNvSpPr txBox="1"/>
      </xdr:nvSpPr>
      <xdr:spPr>
        <a:xfrm>
          <a:off x="14389744" y="592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36085</xdr:rowOff>
    </xdr:from>
    <xdr:ext cx="405111" cy="259045"/>
    <xdr:sp macro="" textlink="">
      <xdr:nvSpPr>
        <xdr:cNvPr id="352" name="n_1mainValue【認定こども園・幼稚園・保育所】&#10;有形固定資産減価償却率"/>
        <xdr:cNvSpPr txBox="1"/>
      </xdr:nvSpPr>
      <xdr:spPr>
        <a:xfrm>
          <a:off x="15266044" y="569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3" name="直線コネクタ 3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4" name="テキスト ボックス 3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5" name="直線コネクタ 3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6" name="テキスト ボックス 3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7" name="直線コネクタ 3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8" name="テキスト ボックス 3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9" name="直線コネクタ 3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0" name="テキスト ボックス 3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1" name="直線コネクタ 3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2" name="テキスト ボックス 3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4" name="テキスト ボックス 3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15240</xdr:rowOff>
    </xdr:from>
    <xdr:to>
      <xdr:col>116</xdr:col>
      <xdr:colOff>62864</xdr:colOff>
      <xdr:row>41</xdr:row>
      <xdr:rowOff>163830</xdr:rowOff>
    </xdr:to>
    <xdr:cxnSp macro="">
      <xdr:nvCxnSpPr>
        <xdr:cNvPr id="376" name="直線コネクタ 375"/>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377"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378" name="直線コネクタ 377"/>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133367</xdr:rowOff>
    </xdr:from>
    <xdr:ext cx="469744" cy="259045"/>
    <xdr:sp macro="" textlink="">
      <xdr:nvSpPr>
        <xdr:cNvPr id="379" name="【認定こども園・幼稚園・保育所】&#10;一人当たり面積最大値テキスト"/>
        <xdr:cNvSpPr txBox="1"/>
      </xdr:nvSpPr>
      <xdr:spPr>
        <a:xfrm>
          <a:off x="221996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380" name="直線コネクタ 379"/>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381" name="【認定こども園・幼稚園・保育所】&#10;一人当たり面積平均値テキスト"/>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382" name="フローチャート: 判断 381"/>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21590</xdr:rowOff>
    </xdr:from>
    <xdr:to>
      <xdr:col>112</xdr:col>
      <xdr:colOff>38100</xdr:colOff>
      <xdr:row>39</xdr:row>
      <xdr:rowOff>123190</xdr:rowOff>
    </xdr:to>
    <xdr:sp macro="" textlink="">
      <xdr:nvSpPr>
        <xdr:cNvPr id="383" name="フローチャート: 判断 382"/>
        <xdr:cNvSpPr/>
      </xdr:nvSpPr>
      <xdr:spPr>
        <a:xfrm>
          <a:off x="21272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384" name="フローチャート: 判断 383"/>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90170</xdr:rowOff>
    </xdr:from>
    <xdr:to>
      <xdr:col>116</xdr:col>
      <xdr:colOff>114300</xdr:colOff>
      <xdr:row>40</xdr:row>
      <xdr:rowOff>20320</xdr:rowOff>
    </xdr:to>
    <xdr:sp macro="" textlink="">
      <xdr:nvSpPr>
        <xdr:cNvPr id="390" name="楕円 389"/>
        <xdr:cNvSpPr/>
      </xdr:nvSpPr>
      <xdr:spPr>
        <a:xfrm>
          <a:off x="221107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68597</xdr:rowOff>
    </xdr:from>
    <xdr:ext cx="469744" cy="259045"/>
    <xdr:sp macro="" textlink="">
      <xdr:nvSpPr>
        <xdr:cNvPr id="391" name="【認定こども園・幼稚園・保育所】&#10;一人当たり面積該当値テキスト"/>
        <xdr:cNvSpPr txBox="1"/>
      </xdr:nvSpPr>
      <xdr:spPr>
        <a:xfrm>
          <a:off x="22199600"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82550</xdr:rowOff>
    </xdr:from>
    <xdr:to>
      <xdr:col>112</xdr:col>
      <xdr:colOff>38100</xdr:colOff>
      <xdr:row>40</xdr:row>
      <xdr:rowOff>12700</xdr:rowOff>
    </xdr:to>
    <xdr:sp macro="" textlink="">
      <xdr:nvSpPr>
        <xdr:cNvPr id="392" name="楕円 391"/>
        <xdr:cNvSpPr/>
      </xdr:nvSpPr>
      <xdr:spPr>
        <a:xfrm>
          <a:off x="21272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133350</xdr:rowOff>
    </xdr:from>
    <xdr:to>
      <xdr:col>116</xdr:col>
      <xdr:colOff>63500</xdr:colOff>
      <xdr:row>39</xdr:row>
      <xdr:rowOff>140970</xdr:rowOff>
    </xdr:to>
    <xdr:cxnSp macro="">
      <xdr:nvCxnSpPr>
        <xdr:cNvPr id="393" name="直線コネクタ 392"/>
        <xdr:cNvCxnSpPr/>
      </xdr:nvCxnSpPr>
      <xdr:spPr>
        <a:xfrm>
          <a:off x="21323300" y="6819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139717</xdr:rowOff>
    </xdr:from>
    <xdr:ext cx="469744" cy="259045"/>
    <xdr:sp macro="" textlink="">
      <xdr:nvSpPr>
        <xdr:cNvPr id="394" name="n_1aveValue【認定こども園・幼稚園・保育所】&#10;一人当たり面積"/>
        <xdr:cNvSpPr txBox="1"/>
      </xdr:nvSpPr>
      <xdr:spPr>
        <a:xfrm>
          <a:off x="210757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395" name="n_2ave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3827</xdr:rowOff>
    </xdr:from>
    <xdr:ext cx="469744" cy="259045"/>
    <xdr:sp macro="" textlink="">
      <xdr:nvSpPr>
        <xdr:cNvPr id="396" name="n_1mainValue【認定こども園・幼稚園・保育所】&#10;一人当たり面積"/>
        <xdr:cNvSpPr txBox="1"/>
      </xdr:nvSpPr>
      <xdr:spPr>
        <a:xfrm>
          <a:off x="21075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7" name="正方形/長方形 3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8" name="正方形/長方形 3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9" name="正方形/長方形 3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0" name="正方形/長方形 3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1" name="正方形/長方形 4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2" name="正方形/長方形 4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3" name="正方形/長方形 4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4" name="正方形/長方形 4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5" name="テキスト ボックス 4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6" name="直線コネクタ 4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7" name="テキスト ボックス 40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8" name="直線コネクタ 40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9" name="テキスト ボックス 40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0" name="直線コネクタ 40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1" name="テキスト ボックス 41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2" name="直線コネクタ 41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3" name="テキスト ボックス 41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4" name="直線コネクタ 41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5" name="テキスト ボックス 41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6" name="直線コネクタ 41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7" name="テキスト ボックス 41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8" name="直線コネクタ 4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9" name="テキスト ボックス 41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63</xdr:row>
      <xdr:rowOff>11430</xdr:rowOff>
    </xdr:to>
    <xdr:cxnSp macro="">
      <xdr:nvCxnSpPr>
        <xdr:cNvPr id="421" name="直線コネクタ 420"/>
        <xdr:cNvCxnSpPr/>
      </xdr:nvCxnSpPr>
      <xdr:spPr>
        <a:xfrm flipV="1">
          <a:off x="16318864" y="94792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422" name="【学校施設】&#10;有形固定資産減価償却率最小値テキスト"/>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423" name="直線コネクタ 422"/>
        <xdr:cNvCxnSpPr/>
      </xdr:nvCxnSpPr>
      <xdr:spPr>
        <a:xfrm>
          <a:off x="16230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24"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25" name="直線コネクタ 424"/>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166387</xdr:rowOff>
    </xdr:from>
    <xdr:ext cx="405111" cy="259045"/>
    <xdr:sp macro="" textlink="">
      <xdr:nvSpPr>
        <xdr:cNvPr id="426" name="【学校施設】&#10;有形固定資産減価償却率平均値テキスト"/>
        <xdr:cNvSpPr txBox="1"/>
      </xdr:nvSpPr>
      <xdr:spPr>
        <a:xfrm>
          <a:off x="16357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27" name="フローチャート: 判断 426"/>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428" name="フローチャート: 判断 427"/>
        <xdr:cNvSpPr/>
      </xdr:nvSpPr>
      <xdr:spPr>
        <a:xfrm>
          <a:off x="15430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429" name="フローチャート: 判断 428"/>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0" name="テキスト ボックス 4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1" name="テキスト ボックス 4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2" name="テキスト ボックス 4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3" name="テキスト ボックス 4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4" name="テキスト ボックス 4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435" name="楕円 434"/>
        <xdr:cNvSpPr/>
      </xdr:nvSpPr>
      <xdr:spPr>
        <a:xfrm>
          <a:off x="162687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129557</xdr:rowOff>
    </xdr:from>
    <xdr:ext cx="405111" cy="259045"/>
    <xdr:sp macro="" textlink="">
      <xdr:nvSpPr>
        <xdr:cNvPr id="436" name="【学校施設】&#10;有形固定資産減価償却率該当値テキスト"/>
        <xdr:cNvSpPr txBox="1"/>
      </xdr:nvSpPr>
      <xdr:spPr>
        <a:xfrm>
          <a:off x="16357600" y="1007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48260</xdr:rowOff>
    </xdr:from>
    <xdr:to>
      <xdr:col>81</xdr:col>
      <xdr:colOff>101600</xdr:colOff>
      <xdr:row>58</xdr:row>
      <xdr:rowOff>149860</xdr:rowOff>
    </xdr:to>
    <xdr:sp macro="" textlink="">
      <xdr:nvSpPr>
        <xdr:cNvPr id="437" name="楕円 436"/>
        <xdr:cNvSpPr/>
      </xdr:nvSpPr>
      <xdr:spPr>
        <a:xfrm>
          <a:off x="15430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99060</xdr:rowOff>
    </xdr:from>
    <xdr:to>
      <xdr:col>85</xdr:col>
      <xdr:colOff>127000</xdr:colOff>
      <xdr:row>59</xdr:row>
      <xdr:rowOff>30480</xdr:rowOff>
    </xdr:to>
    <xdr:cxnSp macro="">
      <xdr:nvCxnSpPr>
        <xdr:cNvPr id="438" name="直線コネクタ 437"/>
        <xdr:cNvCxnSpPr/>
      </xdr:nvCxnSpPr>
      <xdr:spPr>
        <a:xfrm>
          <a:off x="15481300" y="1004316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57167</xdr:rowOff>
    </xdr:from>
    <xdr:ext cx="405111" cy="259045"/>
    <xdr:sp macro="" textlink="">
      <xdr:nvSpPr>
        <xdr:cNvPr id="439" name="n_1aveValue【学校施設】&#10;有形固定資産減価償却率"/>
        <xdr:cNvSpPr txBox="1"/>
      </xdr:nvSpPr>
      <xdr:spPr>
        <a:xfrm>
          <a:off x="152660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440" name="n_2aveValue【学校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166387</xdr:rowOff>
    </xdr:from>
    <xdr:ext cx="405111" cy="259045"/>
    <xdr:sp macro="" textlink="">
      <xdr:nvSpPr>
        <xdr:cNvPr id="441" name="n_1mainValue【学校施設】&#10;有形固定資産減価償却率"/>
        <xdr:cNvSpPr txBox="1"/>
      </xdr:nvSpPr>
      <xdr:spPr>
        <a:xfrm>
          <a:off x="152660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2" name="正方形/長方形 4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3" name="正方形/長方形 4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4" name="正方形/長方形 4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5" name="正方形/長方形 4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6" name="正方形/長方形 4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7" name="正方形/長方形 4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8" name="正方形/長方形 4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0" name="テキスト ボックス 4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1" name="直線コネクタ 4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2" name="テキスト ボックス 45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3" name="直線コネクタ 45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4" name="テキスト ボックス 45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5" name="直線コネクタ 45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6" name="テキスト ボックス 45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7" name="直線コネクタ 45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8" name="テキスト ボックス 45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9" name="直線コネクタ 45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0" name="テキスト ボックス 45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1" name="直線コネクタ 46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2" name="テキスト ボックス 46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3" name="直線コネクタ 46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4" name="テキスト ボックス 46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5" name="直線コネクタ 4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6" name="テキスト ボックス 4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468" name="直線コネクタ 467"/>
        <xdr:cNvCxnSpPr/>
      </xdr:nvCxnSpPr>
      <xdr:spPr>
        <a:xfrm flipV="1">
          <a:off x="22160864" y="9622427"/>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469" name="【学校施設】&#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470" name="直線コネクタ 469"/>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471" name="【学校施設】&#10;一人当たり面積最大値テキスト"/>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472" name="直線コネクタ 471"/>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150058</xdr:rowOff>
    </xdr:from>
    <xdr:ext cx="469744" cy="259045"/>
    <xdr:sp macro="" textlink="">
      <xdr:nvSpPr>
        <xdr:cNvPr id="473" name="【学校施設】&#10;一人当たり面積平均値テキスト"/>
        <xdr:cNvSpPr txBox="1"/>
      </xdr:nvSpPr>
      <xdr:spPr>
        <a:xfrm>
          <a:off x="22199600" y="10094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474" name="フローチャート: 判断 473"/>
        <xdr:cNvSpPr/>
      </xdr:nvSpPr>
      <xdr:spPr>
        <a:xfrm>
          <a:off x="22110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475" name="フローチャート: 判断 474"/>
        <xdr:cNvSpPr/>
      </xdr:nvSpPr>
      <xdr:spPr>
        <a:xfrm>
          <a:off x="2127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476" name="フローチャート: 判断 475"/>
        <xdr:cNvSpPr/>
      </xdr:nvSpPr>
      <xdr:spPr>
        <a:xfrm>
          <a:off x="20383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7" name="テキスト ボックス 4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58601</xdr:rowOff>
    </xdr:from>
    <xdr:to>
      <xdr:col>116</xdr:col>
      <xdr:colOff>114300</xdr:colOff>
      <xdr:row>62</xdr:row>
      <xdr:rowOff>160201</xdr:rowOff>
    </xdr:to>
    <xdr:sp macro="" textlink="">
      <xdr:nvSpPr>
        <xdr:cNvPr id="482" name="楕円 481"/>
        <xdr:cNvSpPr/>
      </xdr:nvSpPr>
      <xdr:spPr>
        <a:xfrm>
          <a:off x="22110700" y="106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37028</xdr:rowOff>
    </xdr:from>
    <xdr:ext cx="469744" cy="259045"/>
    <xdr:sp macro="" textlink="">
      <xdr:nvSpPr>
        <xdr:cNvPr id="483" name="【学校施設】&#10;一人当たり面積該当値テキスト"/>
        <xdr:cNvSpPr txBox="1"/>
      </xdr:nvSpPr>
      <xdr:spPr>
        <a:xfrm>
          <a:off x="22199600" y="1066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89626</xdr:rowOff>
    </xdr:from>
    <xdr:to>
      <xdr:col>112</xdr:col>
      <xdr:colOff>38100</xdr:colOff>
      <xdr:row>63</xdr:row>
      <xdr:rowOff>19776</xdr:rowOff>
    </xdr:to>
    <xdr:sp macro="" textlink="">
      <xdr:nvSpPr>
        <xdr:cNvPr id="484" name="楕円 483"/>
        <xdr:cNvSpPr/>
      </xdr:nvSpPr>
      <xdr:spPr>
        <a:xfrm>
          <a:off x="21272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109401</xdr:rowOff>
    </xdr:from>
    <xdr:to>
      <xdr:col>116</xdr:col>
      <xdr:colOff>63500</xdr:colOff>
      <xdr:row>62</xdr:row>
      <xdr:rowOff>140426</xdr:rowOff>
    </xdr:to>
    <xdr:cxnSp macro="">
      <xdr:nvCxnSpPr>
        <xdr:cNvPr id="485" name="直線コネクタ 484"/>
        <xdr:cNvCxnSpPr/>
      </xdr:nvCxnSpPr>
      <xdr:spPr>
        <a:xfrm flipV="1">
          <a:off x="21323300" y="1073930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2012</xdr:rowOff>
    </xdr:from>
    <xdr:ext cx="469744" cy="259045"/>
    <xdr:sp macro="" textlink="">
      <xdr:nvSpPr>
        <xdr:cNvPr id="486" name="n_1aveValue【学校施設】&#10;一人当たり面積"/>
        <xdr:cNvSpPr txBox="1"/>
      </xdr:nvSpPr>
      <xdr:spPr>
        <a:xfrm>
          <a:off x="210757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145704</xdr:rowOff>
    </xdr:from>
    <xdr:ext cx="469744" cy="259045"/>
    <xdr:sp macro="" textlink="">
      <xdr:nvSpPr>
        <xdr:cNvPr id="487" name="n_2aveValue【学校施設】&#10;一人当たり面積"/>
        <xdr:cNvSpPr txBox="1"/>
      </xdr:nvSpPr>
      <xdr:spPr>
        <a:xfrm>
          <a:off x="20199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10903</xdr:rowOff>
    </xdr:from>
    <xdr:ext cx="469744" cy="259045"/>
    <xdr:sp macro="" textlink="">
      <xdr:nvSpPr>
        <xdr:cNvPr id="488" name="n_1mainValue【学校施設】&#10;一人当たり面積"/>
        <xdr:cNvSpPr txBox="1"/>
      </xdr:nvSpPr>
      <xdr:spPr>
        <a:xfrm>
          <a:off x="21075727" y="1081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7" name="テキスト ボックス 4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8" name="直線コネクタ 4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9" name="テキスト ボックス 49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0" name="直線コネクタ 49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1" name="テキスト ボックス 50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2" name="直線コネクタ 50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3" name="テキスト ボックス 50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4" name="直線コネクタ 50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5" name="テキスト ボックス 50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6" name="直線コネクタ 50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7" name="テキスト ボックス 50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8" name="直線コネクタ 50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9" name="テキスト ボックス 50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0" name="直線コネクタ 5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1" name="テキスト ボックス 51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30480</xdr:rowOff>
    </xdr:to>
    <xdr:cxnSp macro="">
      <xdr:nvCxnSpPr>
        <xdr:cNvPr id="513" name="直線コネクタ 512"/>
        <xdr:cNvCxnSpPr/>
      </xdr:nvCxnSpPr>
      <xdr:spPr>
        <a:xfrm flipV="1">
          <a:off x="16318864" y="134264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34307</xdr:rowOff>
    </xdr:from>
    <xdr:ext cx="405111" cy="259045"/>
    <xdr:sp macro="" textlink="">
      <xdr:nvSpPr>
        <xdr:cNvPr id="514" name="【児童館】&#10;有形固定資産減価償却率最小値テキスト"/>
        <xdr:cNvSpPr txBox="1"/>
      </xdr:nvSpPr>
      <xdr:spPr>
        <a:xfrm>
          <a:off x="16357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30480</xdr:rowOff>
    </xdr:from>
    <xdr:to>
      <xdr:col>86</xdr:col>
      <xdr:colOff>25400</xdr:colOff>
      <xdr:row>86</xdr:row>
      <xdr:rowOff>30480</xdr:rowOff>
    </xdr:to>
    <xdr:cxnSp macro="">
      <xdr:nvCxnSpPr>
        <xdr:cNvPr id="515" name="直線コネクタ 514"/>
        <xdr:cNvCxnSpPr/>
      </xdr:nvCxnSpPr>
      <xdr:spPr>
        <a:xfrm>
          <a:off x="16230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516" name="【児童館】&#10;有形固定資産減価償却率最大値テキスト"/>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517" name="直線コネクタ 516"/>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19066</xdr:rowOff>
    </xdr:from>
    <xdr:ext cx="405111" cy="259045"/>
    <xdr:sp macro="" textlink="">
      <xdr:nvSpPr>
        <xdr:cNvPr id="518" name="【児童館】&#10;有形固定資産減価償却率平均値テキスト"/>
        <xdr:cNvSpPr txBox="1"/>
      </xdr:nvSpPr>
      <xdr:spPr>
        <a:xfrm>
          <a:off x="16357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19" name="フローチャート: 判断 518"/>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13970</xdr:rowOff>
    </xdr:from>
    <xdr:to>
      <xdr:col>81</xdr:col>
      <xdr:colOff>101600</xdr:colOff>
      <xdr:row>82</xdr:row>
      <xdr:rowOff>115570</xdr:rowOff>
    </xdr:to>
    <xdr:sp macro="" textlink="">
      <xdr:nvSpPr>
        <xdr:cNvPr id="520" name="フローチャート: 判断 519"/>
        <xdr:cNvSpPr/>
      </xdr:nvSpPr>
      <xdr:spPr>
        <a:xfrm>
          <a:off x="15430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57786</xdr:rowOff>
    </xdr:from>
    <xdr:to>
      <xdr:col>76</xdr:col>
      <xdr:colOff>165100</xdr:colOff>
      <xdr:row>82</xdr:row>
      <xdr:rowOff>159386</xdr:rowOff>
    </xdr:to>
    <xdr:sp macro="" textlink="">
      <xdr:nvSpPr>
        <xdr:cNvPr id="521" name="フローチャート: 判断 520"/>
        <xdr:cNvSpPr/>
      </xdr:nvSpPr>
      <xdr:spPr>
        <a:xfrm>
          <a:off x="14541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2" name="テキスト ボックス 5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3" name="テキスト ボックス 5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4" name="テキスト ボックス 5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5" name="テキスト ボックス 5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6" name="テキスト ボックス 5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2539</xdr:rowOff>
    </xdr:from>
    <xdr:to>
      <xdr:col>85</xdr:col>
      <xdr:colOff>177800</xdr:colOff>
      <xdr:row>78</xdr:row>
      <xdr:rowOff>104139</xdr:rowOff>
    </xdr:to>
    <xdr:sp macro="" textlink="">
      <xdr:nvSpPr>
        <xdr:cNvPr id="527" name="楕円 526"/>
        <xdr:cNvSpPr/>
      </xdr:nvSpPr>
      <xdr:spPr>
        <a:xfrm>
          <a:off x="16268700" y="1337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127016</xdr:rowOff>
    </xdr:from>
    <xdr:ext cx="405111" cy="259045"/>
    <xdr:sp macro="" textlink="">
      <xdr:nvSpPr>
        <xdr:cNvPr id="528" name="【児童館】&#10;有形固定資産減価償却率該当値テキスト"/>
        <xdr:cNvSpPr txBox="1"/>
      </xdr:nvSpPr>
      <xdr:spPr>
        <a:xfrm>
          <a:off x="16357600" y="13328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19686</xdr:rowOff>
    </xdr:from>
    <xdr:to>
      <xdr:col>81</xdr:col>
      <xdr:colOff>101600</xdr:colOff>
      <xdr:row>78</xdr:row>
      <xdr:rowOff>121286</xdr:rowOff>
    </xdr:to>
    <xdr:sp macro="" textlink="">
      <xdr:nvSpPr>
        <xdr:cNvPr id="529" name="楕円 528"/>
        <xdr:cNvSpPr/>
      </xdr:nvSpPr>
      <xdr:spPr>
        <a:xfrm>
          <a:off x="15430500" y="133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53339</xdr:rowOff>
    </xdr:from>
    <xdr:to>
      <xdr:col>85</xdr:col>
      <xdr:colOff>127000</xdr:colOff>
      <xdr:row>78</xdr:row>
      <xdr:rowOff>70486</xdr:rowOff>
    </xdr:to>
    <xdr:cxnSp macro="">
      <xdr:nvCxnSpPr>
        <xdr:cNvPr id="530" name="直線コネクタ 529"/>
        <xdr:cNvCxnSpPr/>
      </xdr:nvCxnSpPr>
      <xdr:spPr>
        <a:xfrm flipV="1">
          <a:off x="15481300" y="13426439"/>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106697</xdr:rowOff>
    </xdr:from>
    <xdr:ext cx="405111" cy="259045"/>
    <xdr:sp macro="" textlink="">
      <xdr:nvSpPr>
        <xdr:cNvPr id="531" name="n_1aveValue【児童館】&#10;有形固定資産減価償却率"/>
        <xdr:cNvSpPr txBox="1"/>
      </xdr:nvSpPr>
      <xdr:spPr>
        <a:xfrm>
          <a:off x="152660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4463</xdr:rowOff>
    </xdr:from>
    <xdr:ext cx="405111" cy="259045"/>
    <xdr:sp macro="" textlink="">
      <xdr:nvSpPr>
        <xdr:cNvPr id="532" name="n_2aveValue【児童館】&#10;有形固定資産減価償却率"/>
        <xdr:cNvSpPr txBox="1"/>
      </xdr:nvSpPr>
      <xdr:spPr>
        <a:xfrm>
          <a:off x="14389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137813</xdr:rowOff>
    </xdr:from>
    <xdr:ext cx="405111" cy="259045"/>
    <xdr:sp macro="" textlink="">
      <xdr:nvSpPr>
        <xdr:cNvPr id="533" name="n_1mainValue【児童館】&#10;有形固定資産減価償却率"/>
        <xdr:cNvSpPr txBox="1"/>
      </xdr:nvSpPr>
      <xdr:spPr>
        <a:xfrm>
          <a:off x="15266044" y="1316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2" name="テキスト ボックス 5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3" name="直線コネクタ 5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4" name="直線コネクタ 54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5" name="テキスト ボックス 54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6" name="直線コネクタ 54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7" name="テキスト ボックス 54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8" name="直線コネクタ 54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9" name="テキスト ボックス 54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0" name="直線コネクタ 54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1" name="テキスト ボックス 55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2" name="直線コネクタ 55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3" name="テキスト ボックス 55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4" name="直線コネクタ 5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5" name="テキスト ボックス 5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19050</xdr:rowOff>
    </xdr:from>
    <xdr:to>
      <xdr:col>116</xdr:col>
      <xdr:colOff>62864</xdr:colOff>
      <xdr:row>86</xdr:row>
      <xdr:rowOff>101600</xdr:rowOff>
    </xdr:to>
    <xdr:cxnSp macro="">
      <xdr:nvCxnSpPr>
        <xdr:cNvPr id="557" name="直線コネクタ 556"/>
        <xdr:cNvCxnSpPr/>
      </xdr:nvCxnSpPr>
      <xdr:spPr>
        <a:xfrm flipV="1">
          <a:off x="22160864" y="13563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558"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559" name="直線コネクタ 558"/>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137177</xdr:rowOff>
    </xdr:from>
    <xdr:ext cx="469744" cy="259045"/>
    <xdr:sp macro="" textlink="">
      <xdr:nvSpPr>
        <xdr:cNvPr id="560" name="【児童館】&#10;一人当たり面積最大値テキスト"/>
        <xdr:cNvSpPr txBox="1"/>
      </xdr:nvSpPr>
      <xdr:spPr>
        <a:xfrm>
          <a:off x="221996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19050</xdr:rowOff>
    </xdr:from>
    <xdr:to>
      <xdr:col>116</xdr:col>
      <xdr:colOff>152400</xdr:colOff>
      <xdr:row>79</xdr:row>
      <xdr:rowOff>19050</xdr:rowOff>
    </xdr:to>
    <xdr:cxnSp macro="">
      <xdr:nvCxnSpPr>
        <xdr:cNvPr id="561" name="直線コネクタ 560"/>
        <xdr:cNvCxnSpPr/>
      </xdr:nvCxnSpPr>
      <xdr:spPr>
        <a:xfrm>
          <a:off x="22072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562" name="【児童館】&#10;一人当たり面積平均値テキスト"/>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563" name="フローチャート: 判断 562"/>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564" name="フローチャート: 判断 563"/>
        <xdr:cNvSpPr/>
      </xdr:nvSpPr>
      <xdr:spPr>
        <a:xfrm>
          <a:off x="21272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69850</xdr:rowOff>
    </xdr:from>
    <xdr:to>
      <xdr:col>107</xdr:col>
      <xdr:colOff>101600</xdr:colOff>
      <xdr:row>86</xdr:row>
      <xdr:rowOff>0</xdr:rowOff>
    </xdr:to>
    <xdr:sp macro="" textlink="">
      <xdr:nvSpPr>
        <xdr:cNvPr id="565" name="フローチャート: 判断 564"/>
        <xdr:cNvSpPr/>
      </xdr:nvSpPr>
      <xdr:spPr>
        <a:xfrm>
          <a:off x="20383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6" name="テキスト ボックス 5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7" name="テキスト ボックス 5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8" name="テキスト ボックス 5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9" name="テキスト ボックス 5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0" name="テキスト ボックス 5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0</xdr:rowOff>
    </xdr:from>
    <xdr:to>
      <xdr:col>116</xdr:col>
      <xdr:colOff>114300</xdr:colOff>
      <xdr:row>86</xdr:row>
      <xdr:rowOff>101600</xdr:rowOff>
    </xdr:to>
    <xdr:sp macro="" textlink="">
      <xdr:nvSpPr>
        <xdr:cNvPr id="571" name="楕円 570"/>
        <xdr:cNvSpPr/>
      </xdr:nvSpPr>
      <xdr:spPr>
        <a:xfrm>
          <a:off x="221107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86377</xdr:rowOff>
    </xdr:from>
    <xdr:ext cx="469744" cy="259045"/>
    <xdr:sp macro="" textlink="">
      <xdr:nvSpPr>
        <xdr:cNvPr id="572" name="【児童館】&#10;一人当たり面積該当値テキスト"/>
        <xdr:cNvSpPr txBox="1"/>
      </xdr:nvSpPr>
      <xdr:spPr>
        <a:xfrm>
          <a:off x="22199600" y="1465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0</xdr:rowOff>
    </xdr:from>
    <xdr:to>
      <xdr:col>112</xdr:col>
      <xdr:colOff>38100</xdr:colOff>
      <xdr:row>86</xdr:row>
      <xdr:rowOff>101600</xdr:rowOff>
    </xdr:to>
    <xdr:sp macro="" textlink="">
      <xdr:nvSpPr>
        <xdr:cNvPr id="573" name="楕円 572"/>
        <xdr:cNvSpPr/>
      </xdr:nvSpPr>
      <xdr:spPr>
        <a:xfrm>
          <a:off x="212725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50800</xdr:rowOff>
    </xdr:from>
    <xdr:to>
      <xdr:col>116</xdr:col>
      <xdr:colOff>63500</xdr:colOff>
      <xdr:row>86</xdr:row>
      <xdr:rowOff>50800</xdr:rowOff>
    </xdr:to>
    <xdr:cxnSp macro="">
      <xdr:nvCxnSpPr>
        <xdr:cNvPr id="574" name="直線コネクタ 573"/>
        <xdr:cNvCxnSpPr/>
      </xdr:nvCxnSpPr>
      <xdr:spPr>
        <a:xfrm>
          <a:off x="21323300" y="14795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29227</xdr:rowOff>
    </xdr:from>
    <xdr:ext cx="469744" cy="259045"/>
    <xdr:sp macro="" textlink="">
      <xdr:nvSpPr>
        <xdr:cNvPr id="575" name="n_1aveValue【児童館】&#10;一人当たり面積"/>
        <xdr:cNvSpPr txBox="1"/>
      </xdr:nvSpPr>
      <xdr:spPr>
        <a:xfrm>
          <a:off x="210757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16527</xdr:rowOff>
    </xdr:from>
    <xdr:ext cx="469744" cy="259045"/>
    <xdr:sp macro="" textlink="">
      <xdr:nvSpPr>
        <xdr:cNvPr id="576" name="n_2aveValue【児童館】&#10;一人当たり面積"/>
        <xdr:cNvSpPr txBox="1"/>
      </xdr:nvSpPr>
      <xdr:spPr>
        <a:xfrm>
          <a:off x="20199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92727</xdr:rowOff>
    </xdr:from>
    <xdr:ext cx="469744" cy="259045"/>
    <xdr:sp macro="" textlink="">
      <xdr:nvSpPr>
        <xdr:cNvPr id="577" name="n_1mainValue【児童館】&#10;一人当たり面積"/>
        <xdr:cNvSpPr txBox="1"/>
      </xdr:nvSpPr>
      <xdr:spPr>
        <a:xfrm>
          <a:off x="21075727"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8" name="正方形/長方形 5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9" name="正方形/長方形 5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0" name="正方形/長方形 5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1" name="正方形/長方形 5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2" name="正方形/長方形 5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3" name="正方形/長方形 5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4" name="正方形/長方形 5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5" name="正方形/長方形 5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6" name="テキスト ボックス 5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7" name="直線コネクタ 5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88" name="テキスト ボックス 58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9" name="直線コネクタ 58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0" name="テキスト ボックス 58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1" name="直線コネクタ 59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2" name="テキスト ボックス 59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3" name="直線コネクタ 59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4" name="テキスト ボックス 59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5" name="直線コネクタ 59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6" name="テキスト ボックス 59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7" name="直線コネクタ 59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98" name="テキスト ボックス 59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9" name="直線コネクタ 5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0" name="テキスト ボックス 5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41911</xdr:rowOff>
    </xdr:to>
    <xdr:cxnSp macro="">
      <xdr:nvCxnSpPr>
        <xdr:cNvPr id="602" name="直線コネクタ 601"/>
        <xdr:cNvCxnSpPr/>
      </xdr:nvCxnSpPr>
      <xdr:spPr>
        <a:xfrm flipV="1">
          <a:off x="16318864" y="1714500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45738</xdr:rowOff>
    </xdr:from>
    <xdr:ext cx="405111" cy="259045"/>
    <xdr:sp macro="" textlink="">
      <xdr:nvSpPr>
        <xdr:cNvPr id="603" name="【公民館】&#10;有形固定資産減価償却率最小値テキスト"/>
        <xdr:cNvSpPr txBox="1"/>
      </xdr:nvSpPr>
      <xdr:spPr>
        <a:xfrm>
          <a:off x="16357600"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41911</xdr:rowOff>
    </xdr:from>
    <xdr:to>
      <xdr:col>86</xdr:col>
      <xdr:colOff>25400</xdr:colOff>
      <xdr:row>107</xdr:row>
      <xdr:rowOff>41911</xdr:rowOff>
    </xdr:to>
    <xdr:cxnSp macro="">
      <xdr:nvCxnSpPr>
        <xdr:cNvPr id="604" name="直線コネクタ 603"/>
        <xdr:cNvCxnSpPr/>
      </xdr:nvCxnSpPr>
      <xdr:spPr>
        <a:xfrm>
          <a:off x="16230600" y="1838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05"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06" name="直線コネクタ 60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607" name="【公民館】&#10;有形固定資産減価償却率平均値テキスト"/>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08" name="フローチャート: 判断 607"/>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609" name="フローチャート: 判断 608"/>
        <xdr:cNvSpPr/>
      </xdr:nvSpPr>
      <xdr:spPr>
        <a:xfrm>
          <a:off x="15430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610" name="フローチャート: 判断 609"/>
        <xdr:cNvSpPr/>
      </xdr:nvSpPr>
      <xdr:spPr>
        <a:xfrm>
          <a:off x="14541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1" name="テキスト ボックス 6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2" name="テキスト ボックス 6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3" name="テキスト ボックス 6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4" name="テキスト ボックス 6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5" name="テキスト ボックス 6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133986</xdr:rowOff>
    </xdr:from>
    <xdr:to>
      <xdr:col>85</xdr:col>
      <xdr:colOff>177800</xdr:colOff>
      <xdr:row>103</xdr:row>
      <xdr:rowOff>64136</xdr:rowOff>
    </xdr:to>
    <xdr:sp macro="" textlink="">
      <xdr:nvSpPr>
        <xdr:cNvPr id="616" name="楕円 615"/>
        <xdr:cNvSpPr/>
      </xdr:nvSpPr>
      <xdr:spPr>
        <a:xfrm>
          <a:off x="16268700" y="17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156863</xdr:rowOff>
    </xdr:from>
    <xdr:ext cx="405111" cy="259045"/>
    <xdr:sp macro="" textlink="">
      <xdr:nvSpPr>
        <xdr:cNvPr id="617" name="【公民館】&#10;有形固定資産減価償却率該当値テキスト"/>
        <xdr:cNvSpPr txBox="1"/>
      </xdr:nvSpPr>
      <xdr:spPr>
        <a:xfrm>
          <a:off x="16357600"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10161</xdr:rowOff>
    </xdr:from>
    <xdr:to>
      <xdr:col>81</xdr:col>
      <xdr:colOff>101600</xdr:colOff>
      <xdr:row>103</xdr:row>
      <xdr:rowOff>111761</xdr:rowOff>
    </xdr:to>
    <xdr:sp macro="" textlink="">
      <xdr:nvSpPr>
        <xdr:cNvPr id="618" name="楕円 617"/>
        <xdr:cNvSpPr/>
      </xdr:nvSpPr>
      <xdr:spPr>
        <a:xfrm>
          <a:off x="154305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13336</xdr:rowOff>
    </xdr:from>
    <xdr:to>
      <xdr:col>85</xdr:col>
      <xdr:colOff>127000</xdr:colOff>
      <xdr:row>103</xdr:row>
      <xdr:rowOff>60961</xdr:rowOff>
    </xdr:to>
    <xdr:cxnSp macro="">
      <xdr:nvCxnSpPr>
        <xdr:cNvPr id="619" name="直線コネクタ 618"/>
        <xdr:cNvCxnSpPr/>
      </xdr:nvCxnSpPr>
      <xdr:spPr>
        <a:xfrm flipV="1">
          <a:off x="15481300" y="17672686"/>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74313</xdr:rowOff>
    </xdr:from>
    <xdr:ext cx="405111" cy="259045"/>
    <xdr:sp macro="" textlink="">
      <xdr:nvSpPr>
        <xdr:cNvPr id="620" name="n_1aveValue【公民館】&#10;有形固定資産減価償却率"/>
        <xdr:cNvSpPr txBox="1"/>
      </xdr:nvSpPr>
      <xdr:spPr>
        <a:xfrm>
          <a:off x="152660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101616</xdr:rowOff>
    </xdr:from>
    <xdr:ext cx="405111" cy="259045"/>
    <xdr:sp macro="" textlink="">
      <xdr:nvSpPr>
        <xdr:cNvPr id="621" name="n_2aveValue【公民館】&#10;有形固定資産減価償却率"/>
        <xdr:cNvSpPr txBox="1"/>
      </xdr:nvSpPr>
      <xdr:spPr>
        <a:xfrm>
          <a:off x="143897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128288</xdr:rowOff>
    </xdr:from>
    <xdr:ext cx="405111" cy="259045"/>
    <xdr:sp macro="" textlink="">
      <xdr:nvSpPr>
        <xdr:cNvPr id="622" name="n_1mainValue【公民館】&#10;有形固定資産減価償却率"/>
        <xdr:cNvSpPr txBox="1"/>
      </xdr:nvSpPr>
      <xdr:spPr>
        <a:xfrm>
          <a:off x="152660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3" name="正方形/長方形 6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4" name="正方形/長方形 6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5" name="正方形/長方形 6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6" name="正方形/長方形 6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7" name="正方形/長方形 6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8" name="正方形/長方形 6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9" name="正方形/長方形 6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0" name="正方形/長方形 6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1" name="テキスト ボックス 6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2" name="直線コネクタ 6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3" name="直線コネクタ 63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4" name="テキスト ボックス 63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5" name="直線コネクタ 63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6" name="テキスト ボックス 63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7" name="直線コネクタ 63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8" name="テキスト ボックス 63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9" name="直線コネクタ 63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0" name="テキスト ボックス 63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1" name="直線コネクタ 64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2" name="テキスト ボックス 64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3" name="直線コネクタ 6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4" name="テキスト ボックス 6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148589</xdr:rowOff>
    </xdr:from>
    <xdr:to>
      <xdr:col>116</xdr:col>
      <xdr:colOff>62864</xdr:colOff>
      <xdr:row>108</xdr:row>
      <xdr:rowOff>45720</xdr:rowOff>
    </xdr:to>
    <xdr:cxnSp macro="">
      <xdr:nvCxnSpPr>
        <xdr:cNvPr id="646" name="直線コネクタ 645"/>
        <xdr:cNvCxnSpPr/>
      </xdr:nvCxnSpPr>
      <xdr:spPr>
        <a:xfrm flipV="1">
          <a:off x="22160864" y="171221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47"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48" name="直線コネクタ 647"/>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95266</xdr:rowOff>
    </xdr:from>
    <xdr:ext cx="469744" cy="259045"/>
    <xdr:sp macro="" textlink="">
      <xdr:nvSpPr>
        <xdr:cNvPr id="649" name="【公民館】&#10;一人当たり面積最大値テキスト"/>
        <xdr:cNvSpPr txBox="1"/>
      </xdr:nvSpPr>
      <xdr:spPr>
        <a:xfrm>
          <a:off x="22199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148589</xdr:rowOff>
    </xdr:from>
    <xdr:to>
      <xdr:col>116</xdr:col>
      <xdr:colOff>152400</xdr:colOff>
      <xdr:row>99</xdr:row>
      <xdr:rowOff>148589</xdr:rowOff>
    </xdr:to>
    <xdr:cxnSp macro="">
      <xdr:nvCxnSpPr>
        <xdr:cNvPr id="650" name="直線コネクタ 649"/>
        <xdr:cNvCxnSpPr/>
      </xdr:nvCxnSpPr>
      <xdr:spPr>
        <a:xfrm>
          <a:off x="22072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651"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52" name="フローチャート: 判断 651"/>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653" name="フローチャート: 判断 652"/>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54" name="フローチャート: 判断 653"/>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5" name="テキスト ボックス 6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6" name="テキスト ボックス 6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7" name="テキスト ボックス 6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8" name="テキスト ボックス 6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9" name="テキスト ボックス 6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166370</xdr:rowOff>
    </xdr:from>
    <xdr:to>
      <xdr:col>116</xdr:col>
      <xdr:colOff>114300</xdr:colOff>
      <xdr:row>108</xdr:row>
      <xdr:rowOff>96520</xdr:rowOff>
    </xdr:to>
    <xdr:sp macro="" textlink="">
      <xdr:nvSpPr>
        <xdr:cNvPr id="660" name="楕円 659"/>
        <xdr:cNvSpPr/>
      </xdr:nvSpPr>
      <xdr:spPr>
        <a:xfrm>
          <a:off x="221107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81297</xdr:rowOff>
    </xdr:from>
    <xdr:ext cx="469744" cy="259045"/>
    <xdr:sp macro="" textlink="">
      <xdr:nvSpPr>
        <xdr:cNvPr id="661" name="【公民館】&#10;一人当たり面積該当値テキスト"/>
        <xdr:cNvSpPr txBox="1"/>
      </xdr:nvSpPr>
      <xdr:spPr>
        <a:xfrm>
          <a:off x="22199600" y="184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166370</xdr:rowOff>
    </xdr:from>
    <xdr:to>
      <xdr:col>112</xdr:col>
      <xdr:colOff>38100</xdr:colOff>
      <xdr:row>108</xdr:row>
      <xdr:rowOff>96520</xdr:rowOff>
    </xdr:to>
    <xdr:sp macro="" textlink="">
      <xdr:nvSpPr>
        <xdr:cNvPr id="662" name="楕円 661"/>
        <xdr:cNvSpPr/>
      </xdr:nvSpPr>
      <xdr:spPr>
        <a:xfrm>
          <a:off x="21272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45720</xdr:rowOff>
    </xdr:from>
    <xdr:to>
      <xdr:col>116</xdr:col>
      <xdr:colOff>63500</xdr:colOff>
      <xdr:row>108</xdr:row>
      <xdr:rowOff>45720</xdr:rowOff>
    </xdr:to>
    <xdr:cxnSp macro="">
      <xdr:nvCxnSpPr>
        <xdr:cNvPr id="663" name="直線コネクタ 662"/>
        <xdr:cNvCxnSpPr/>
      </xdr:nvCxnSpPr>
      <xdr:spPr>
        <a:xfrm>
          <a:off x="21323300" y="1856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664" name="n_1aveValue【公民館】&#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65"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87647</xdr:rowOff>
    </xdr:from>
    <xdr:ext cx="469744" cy="259045"/>
    <xdr:sp macro="" textlink="">
      <xdr:nvSpPr>
        <xdr:cNvPr id="666" name="n_1mainValue【公民館】&#10;一人当たり面積"/>
        <xdr:cNvSpPr txBox="1"/>
      </xdr:nvSpPr>
      <xdr:spPr>
        <a:xfrm>
          <a:off x="210757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7" name="正方形/長方形 6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8" name="正方形/長方形 6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9" name="テキスト ボックス 6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類似団体内平均と比較して，特に児童館の有形固定資産減価償却率が高くなっている。児童館については，昭和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年代までに建設された建物が大半を占め，耐用年数を超過し老朽化が進んだ建物が多い状況である。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しかし，一人当たり面積は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団体内平均値を下回っており，修繕等の維持管理コストは低いと考えら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latin typeface="ＭＳ Ｐゴシック" panose="020B0600070205080204" pitchFamily="50" charset="-128"/>
              <a:ea typeface="ＭＳ Ｐゴシック" panose="020B0600070205080204" pitchFamily="50" charset="-128"/>
            </a:rPr>
            <a:t>今後は，公共施設等総合管理計画に基づく個別施設計画を策定し，耐用年数到達年度を目途に，利用状況や児童数，機能面に求められるニーズ等を踏まえ，建替や複合化，主体の変更等も含めて，施設の改修を行っていく予定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416,433
408,336
114.74
129,572,098
124,042,192
3,715,457
76,931,346
92,261,013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41</xdr:row>
      <xdr:rowOff>100965</xdr:rowOff>
    </xdr:to>
    <xdr:cxnSp macro="">
      <xdr:nvCxnSpPr>
        <xdr:cNvPr id="55" name="直線コネクタ 54"/>
        <xdr:cNvCxnSpPr/>
      </xdr:nvCxnSpPr>
      <xdr:spPr>
        <a:xfrm flipV="1">
          <a:off x="4634865" y="560832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340478" cy="259045"/>
    <xdr:sp macro="" textlink="">
      <xdr:nvSpPr>
        <xdr:cNvPr id="56" name="【図書館】&#10;有形固定資産減価償却率最小値テキスト"/>
        <xdr:cNvSpPr txBox="1"/>
      </xdr:nvSpPr>
      <xdr:spPr>
        <a:xfrm>
          <a:off x="4673600" y="7134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7" name="直線コネクタ 56"/>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8" name="【図書館】&#10;有形固定資産減価償却率最大値テキスト"/>
        <xdr:cNvSpPr txBox="1"/>
      </xdr:nvSpPr>
      <xdr:spPr>
        <a:xfrm>
          <a:off x="4673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59" name="直線コネクタ 58"/>
        <xdr:cNvCxnSpPr/>
      </xdr:nvCxnSpPr>
      <xdr:spPr>
        <a:xfrm>
          <a:off x="4546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118127</xdr:rowOff>
    </xdr:from>
    <xdr:ext cx="405111" cy="259045"/>
    <xdr:sp macro="" textlink="">
      <xdr:nvSpPr>
        <xdr:cNvPr id="63" name="n_1aveValue【図書館】&#10;有形固定資産減価償却率"/>
        <xdr:cNvSpPr txBox="1"/>
      </xdr:nvSpPr>
      <xdr:spPr>
        <a:xfrm>
          <a:off x="3582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166370</xdr:rowOff>
    </xdr:from>
    <xdr:to>
      <xdr:col>15</xdr:col>
      <xdr:colOff>101600</xdr:colOff>
      <xdr:row>37</xdr:row>
      <xdr:rowOff>96520</xdr:rowOff>
    </xdr:to>
    <xdr:sp macro="" textlink="">
      <xdr:nvSpPr>
        <xdr:cNvPr id="64" name="フローチャート: 判断 63"/>
        <xdr:cNvSpPr/>
      </xdr:nvSpPr>
      <xdr:spPr>
        <a:xfrm>
          <a:off x="2857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113047</xdr:rowOff>
    </xdr:from>
    <xdr:ext cx="405111" cy="259045"/>
    <xdr:sp macro="" textlink="">
      <xdr:nvSpPr>
        <xdr:cNvPr id="65" name="n_2aveValue【図書館】&#10;有形固定資産減価償却率"/>
        <xdr:cNvSpPr txBox="1"/>
      </xdr:nvSpPr>
      <xdr:spPr>
        <a:xfrm>
          <a:off x="2705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71120</xdr:rowOff>
    </xdr:from>
    <xdr:to>
      <xdr:col>24</xdr:col>
      <xdr:colOff>114300</xdr:colOff>
      <xdr:row>33</xdr:row>
      <xdr:rowOff>1270</xdr:rowOff>
    </xdr:to>
    <xdr:sp macro="" textlink="">
      <xdr:nvSpPr>
        <xdr:cNvPr id="71" name="楕円 70"/>
        <xdr:cNvSpPr/>
      </xdr:nvSpPr>
      <xdr:spPr>
        <a:xfrm>
          <a:off x="4584700" y="55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24147</xdr:rowOff>
    </xdr:from>
    <xdr:ext cx="405111" cy="259045"/>
    <xdr:sp macro="" textlink="">
      <xdr:nvSpPr>
        <xdr:cNvPr id="72" name="【図書館】&#10;有形固定資産減価償却率該当値テキスト"/>
        <xdr:cNvSpPr txBox="1"/>
      </xdr:nvSpPr>
      <xdr:spPr>
        <a:xfrm>
          <a:off x="4673600" y="5510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114935</xdr:rowOff>
    </xdr:from>
    <xdr:to>
      <xdr:col>20</xdr:col>
      <xdr:colOff>38100</xdr:colOff>
      <xdr:row>33</xdr:row>
      <xdr:rowOff>45085</xdr:rowOff>
    </xdr:to>
    <xdr:sp macro="" textlink="">
      <xdr:nvSpPr>
        <xdr:cNvPr id="73" name="楕円 72"/>
        <xdr:cNvSpPr/>
      </xdr:nvSpPr>
      <xdr:spPr>
        <a:xfrm>
          <a:off x="3746500" y="560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32</xdr:row>
      <xdr:rowOff>121920</xdr:rowOff>
    </xdr:from>
    <xdr:to>
      <xdr:col>24</xdr:col>
      <xdr:colOff>63500</xdr:colOff>
      <xdr:row>32</xdr:row>
      <xdr:rowOff>165735</xdr:rowOff>
    </xdr:to>
    <xdr:cxnSp macro="">
      <xdr:nvCxnSpPr>
        <xdr:cNvPr id="74" name="直線コネクタ 73"/>
        <xdr:cNvCxnSpPr/>
      </xdr:nvCxnSpPr>
      <xdr:spPr>
        <a:xfrm flipV="1">
          <a:off x="3797300" y="560832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31</xdr:row>
      <xdr:rowOff>61612</xdr:rowOff>
    </xdr:from>
    <xdr:ext cx="405111" cy="259045"/>
    <xdr:sp macro="" textlink="">
      <xdr:nvSpPr>
        <xdr:cNvPr id="75" name="n_1mainValue【図書館】&#10;有形固定資産減価償却率"/>
        <xdr:cNvSpPr txBox="1"/>
      </xdr:nvSpPr>
      <xdr:spPr>
        <a:xfrm>
          <a:off x="3582044" y="537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68035</xdr:rowOff>
    </xdr:to>
    <xdr:cxnSp macro="">
      <xdr:nvCxnSpPr>
        <xdr:cNvPr id="101" name="直線コネクタ 100"/>
        <xdr:cNvCxnSpPr/>
      </xdr:nvCxnSpPr>
      <xdr:spPr>
        <a:xfrm flipV="1">
          <a:off x="10476865" y="562791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102" name="【図書館】&#10;一人当たり面積最小値テキスト"/>
        <xdr:cNvSpPr txBox="1"/>
      </xdr:nvSpPr>
      <xdr:spPr>
        <a:xfrm>
          <a:off x="105156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3" name="直線コネクタ 102"/>
        <xdr:cNvCxnSpPr/>
      </xdr:nvCxnSpPr>
      <xdr:spPr>
        <a:xfrm>
          <a:off x="10388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4"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5" name="直線コネクタ 104"/>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105427</xdr:rowOff>
    </xdr:from>
    <xdr:ext cx="469744" cy="259045"/>
    <xdr:sp macro="" textlink="">
      <xdr:nvSpPr>
        <xdr:cNvPr id="106" name="【図書館】&#10;一人当たり面積平均値テキスト"/>
        <xdr:cNvSpPr txBox="1"/>
      </xdr:nvSpPr>
      <xdr:spPr>
        <a:xfrm>
          <a:off x="105156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07" name="フローチャート: 判断 106"/>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115207</xdr:rowOff>
    </xdr:from>
    <xdr:to>
      <xdr:col>50</xdr:col>
      <xdr:colOff>165100</xdr:colOff>
      <xdr:row>38</xdr:row>
      <xdr:rowOff>45357</xdr:rowOff>
    </xdr:to>
    <xdr:sp macro="" textlink="">
      <xdr:nvSpPr>
        <xdr:cNvPr id="108" name="フローチャート: 判断 107"/>
        <xdr:cNvSpPr/>
      </xdr:nvSpPr>
      <xdr:spPr>
        <a:xfrm>
          <a:off x="9588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61884</xdr:rowOff>
    </xdr:from>
    <xdr:ext cx="469744" cy="259045"/>
    <xdr:sp macro="" textlink="">
      <xdr:nvSpPr>
        <xdr:cNvPr id="109" name="n_1aveValue【図書館】&#10;一人当たり面積"/>
        <xdr:cNvSpPr txBox="1"/>
      </xdr:nvSpPr>
      <xdr:spPr>
        <a:xfrm>
          <a:off x="93917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115207</xdr:rowOff>
    </xdr:from>
    <xdr:to>
      <xdr:col>46</xdr:col>
      <xdr:colOff>38100</xdr:colOff>
      <xdr:row>38</xdr:row>
      <xdr:rowOff>45357</xdr:rowOff>
    </xdr:to>
    <xdr:sp macro="" textlink="">
      <xdr:nvSpPr>
        <xdr:cNvPr id="110" name="フローチャート: 判断 109"/>
        <xdr:cNvSpPr/>
      </xdr:nvSpPr>
      <xdr:spPr>
        <a:xfrm>
          <a:off x="8699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61884</xdr:rowOff>
    </xdr:from>
    <xdr:ext cx="469744" cy="259045"/>
    <xdr:sp macro="" textlink="">
      <xdr:nvSpPr>
        <xdr:cNvPr id="111" name="n_2aveValue【図書館】&#10;一人当たり面積"/>
        <xdr:cNvSpPr txBox="1"/>
      </xdr:nvSpPr>
      <xdr:spPr>
        <a:xfrm>
          <a:off x="8515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156028</xdr:rowOff>
    </xdr:from>
    <xdr:to>
      <xdr:col>55</xdr:col>
      <xdr:colOff>50800</xdr:colOff>
      <xdr:row>41</xdr:row>
      <xdr:rowOff>86178</xdr:rowOff>
    </xdr:to>
    <xdr:sp macro="" textlink="">
      <xdr:nvSpPr>
        <xdr:cNvPr id="117" name="楕円 116"/>
        <xdr:cNvSpPr/>
      </xdr:nvSpPr>
      <xdr:spPr>
        <a:xfrm>
          <a:off x="104267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70955</xdr:rowOff>
    </xdr:from>
    <xdr:ext cx="469744" cy="259045"/>
    <xdr:sp macro="" textlink="">
      <xdr:nvSpPr>
        <xdr:cNvPr id="118" name="【図書館】&#10;一人当たり面積該当値テキスト"/>
        <xdr:cNvSpPr txBox="1"/>
      </xdr:nvSpPr>
      <xdr:spPr>
        <a:xfrm>
          <a:off x="10515600" y="692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156028</xdr:rowOff>
    </xdr:from>
    <xdr:to>
      <xdr:col>50</xdr:col>
      <xdr:colOff>165100</xdr:colOff>
      <xdr:row>41</xdr:row>
      <xdr:rowOff>86178</xdr:rowOff>
    </xdr:to>
    <xdr:sp macro="" textlink="">
      <xdr:nvSpPr>
        <xdr:cNvPr id="119" name="楕円 118"/>
        <xdr:cNvSpPr/>
      </xdr:nvSpPr>
      <xdr:spPr>
        <a:xfrm>
          <a:off x="9588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35378</xdr:rowOff>
    </xdr:from>
    <xdr:to>
      <xdr:col>55</xdr:col>
      <xdr:colOff>0</xdr:colOff>
      <xdr:row>41</xdr:row>
      <xdr:rowOff>35378</xdr:rowOff>
    </xdr:to>
    <xdr:cxnSp macro="">
      <xdr:nvCxnSpPr>
        <xdr:cNvPr id="120" name="直線コネクタ 119"/>
        <xdr:cNvCxnSpPr/>
      </xdr:nvCxnSpPr>
      <xdr:spPr>
        <a:xfrm>
          <a:off x="9639300" y="7064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77305</xdr:rowOff>
    </xdr:from>
    <xdr:ext cx="469744" cy="259045"/>
    <xdr:sp macro="" textlink="">
      <xdr:nvSpPr>
        <xdr:cNvPr id="121" name="n_1mainValue【図書館】&#10;一人当たり面積"/>
        <xdr:cNvSpPr txBox="1"/>
      </xdr:nvSpPr>
      <xdr:spPr>
        <a:xfrm>
          <a:off x="9391727" y="71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3" name="直線コネクタ 13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4" name="テキスト ボックス 13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5" name="直線コネクタ 13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6" name="テキスト ボックス 13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7" name="直線コネクタ 13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8" name="テキスト ボックス 13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9" name="直線コネクタ 13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0" name="テキスト ボックス 13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144" name="直線コネクタ 143"/>
        <xdr:cNvCxnSpPr/>
      </xdr:nvCxnSpPr>
      <xdr:spPr>
        <a:xfrm flipV="1">
          <a:off x="4634865" y="9756648"/>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145" name="【体育館・プール】&#10;有形固定資産減価償却率最小値テキスト"/>
        <xdr:cNvSpPr txBox="1"/>
      </xdr:nvSpPr>
      <xdr:spPr>
        <a:xfrm>
          <a:off x="4673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146" name="直線コネクタ 145"/>
        <xdr:cNvCxnSpPr/>
      </xdr:nvCxnSpPr>
      <xdr:spPr>
        <a:xfrm>
          <a:off x="4546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47" name="【体育館・プール】&#10;有形固定資産減価償却率最大値テキスト"/>
        <xdr:cNvSpPr txBox="1"/>
      </xdr:nvSpPr>
      <xdr:spPr>
        <a:xfrm>
          <a:off x="4673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48" name="直線コネクタ 147"/>
        <xdr:cNvCxnSpPr/>
      </xdr:nvCxnSpPr>
      <xdr:spPr>
        <a:xfrm>
          <a:off x="4546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149369</xdr:rowOff>
    </xdr:from>
    <xdr:ext cx="405111" cy="259045"/>
    <xdr:sp macro="" textlink="">
      <xdr:nvSpPr>
        <xdr:cNvPr id="149" name="【体育館・プール】&#10;有形固定資産減価償却率平均値テキスト"/>
        <xdr:cNvSpPr txBox="1"/>
      </xdr:nvSpPr>
      <xdr:spPr>
        <a:xfrm>
          <a:off x="4673600" y="1026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150" name="フローチャート: 判断 149"/>
        <xdr:cNvSpPr/>
      </xdr:nvSpPr>
      <xdr:spPr>
        <a:xfrm>
          <a:off x="45847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51" name="フローチャート: 判断 150"/>
        <xdr:cNvSpPr/>
      </xdr:nvSpPr>
      <xdr:spPr>
        <a:xfrm>
          <a:off x="3746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39641</xdr:rowOff>
    </xdr:from>
    <xdr:ext cx="405111" cy="259045"/>
    <xdr:sp macro="" textlink="">
      <xdr:nvSpPr>
        <xdr:cNvPr id="152" name="n_1aveValue【体育館・プール】&#10;有形固定資産減価償却率"/>
        <xdr:cNvSpPr txBox="1"/>
      </xdr:nvSpPr>
      <xdr:spPr>
        <a:xfrm>
          <a:off x="35820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72644</xdr:rowOff>
    </xdr:from>
    <xdr:to>
      <xdr:col>15</xdr:col>
      <xdr:colOff>101600</xdr:colOff>
      <xdr:row>60</xdr:row>
      <xdr:rowOff>2794</xdr:rowOff>
    </xdr:to>
    <xdr:sp macro="" textlink="">
      <xdr:nvSpPr>
        <xdr:cNvPr id="153" name="フローチャート: 判断 152"/>
        <xdr:cNvSpPr/>
      </xdr:nvSpPr>
      <xdr:spPr>
        <a:xfrm>
          <a:off x="2857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19321</xdr:rowOff>
    </xdr:from>
    <xdr:ext cx="405111" cy="259045"/>
    <xdr:sp macro="" textlink="">
      <xdr:nvSpPr>
        <xdr:cNvPr id="154" name="n_2aveValue【体育館・プール】&#10;有形固定資産減価償却率"/>
        <xdr:cNvSpPr txBox="1"/>
      </xdr:nvSpPr>
      <xdr:spPr>
        <a:xfrm>
          <a:off x="2705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52070</xdr:rowOff>
    </xdr:from>
    <xdr:to>
      <xdr:col>24</xdr:col>
      <xdr:colOff>114300</xdr:colOff>
      <xdr:row>57</xdr:row>
      <xdr:rowOff>153670</xdr:rowOff>
    </xdr:to>
    <xdr:sp macro="" textlink="">
      <xdr:nvSpPr>
        <xdr:cNvPr id="160" name="楕円 159"/>
        <xdr:cNvSpPr/>
      </xdr:nvSpPr>
      <xdr:spPr>
        <a:xfrm>
          <a:off x="45847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138447</xdr:rowOff>
    </xdr:from>
    <xdr:ext cx="405111" cy="259045"/>
    <xdr:sp macro="" textlink="">
      <xdr:nvSpPr>
        <xdr:cNvPr id="161" name="【体育館・プール】&#10;有形固定資産減価償却率該当値テキスト"/>
        <xdr:cNvSpPr txBox="1"/>
      </xdr:nvSpPr>
      <xdr:spPr>
        <a:xfrm>
          <a:off x="4673600" y="973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95504</xdr:rowOff>
    </xdr:from>
    <xdr:to>
      <xdr:col>20</xdr:col>
      <xdr:colOff>38100</xdr:colOff>
      <xdr:row>58</xdr:row>
      <xdr:rowOff>25654</xdr:rowOff>
    </xdr:to>
    <xdr:sp macro="" textlink="">
      <xdr:nvSpPr>
        <xdr:cNvPr id="162" name="楕円 161"/>
        <xdr:cNvSpPr/>
      </xdr:nvSpPr>
      <xdr:spPr>
        <a:xfrm>
          <a:off x="3746500" y="98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102870</xdr:rowOff>
    </xdr:from>
    <xdr:to>
      <xdr:col>24</xdr:col>
      <xdr:colOff>63500</xdr:colOff>
      <xdr:row>57</xdr:row>
      <xdr:rowOff>146304</xdr:rowOff>
    </xdr:to>
    <xdr:cxnSp macro="">
      <xdr:nvCxnSpPr>
        <xdr:cNvPr id="163" name="直線コネクタ 162"/>
        <xdr:cNvCxnSpPr/>
      </xdr:nvCxnSpPr>
      <xdr:spPr>
        <a:xfrm flipV="1">
          <a:off x="3797300" y="987552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42181</xdr:rowOff>
    </xdr:from>
    <xdr:ext cx="405111" cy="259045"/>
    <xdr:sp macro="" textlink="">
      <xdr:nvSpPr>
        <xdr:cNvPr id="164" name="n_1mainValue【体育館・プール】&#10;有形固定資産減価償却率"/>
        <xdr:cNvSpPr txBox="1"/>
      </xdr:nvSpPr>
      <xdr:spPr>
        <a:xfrm>
          <a:off x="3582044" y="964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6" name="テキスト ボックス 17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8" name="テキスト ボックス 17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0" name="テキスト ボックス 17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2" name="テキスト ボックス 18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164592</xdr:rowOff>
    </xdr:from>
    <xdr:to>
      <xdr:col>54</xdr:col>
      <xdr:colOff>189865</xdr:colOff>
      <xdr:row>63</xdr:row>
      <xdr:rowOff>84582</xdr:rowOff>
    </xdr:to>
    <xdr:cxnSp macro="">
      <xdr:nvCxnSpPr>
        <xdr:cNvPr id="186" name="直線コネクタ 185"/>
        <xdr:cNvCxnSpPr/>
      </xdr:nvCxnSpPr>
      <xdr:spPr>
        <a:xfrm flipV="1">
          <a:off x="10476865" y="976579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87"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88" name="直線コネクタ 187"/>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111269</xdr:rowOff>
    </xdr:from>
    <xdr:ext cx="469744" cy="259045"/>
    <xdr:sp macro="" textlink="">
      <xdr:nvSpPr>
        <xdr:cNvPr id="189" name="【体育館・プール】&#10;一人当たり面積最大値テキスト"/>
        <xdr:cNvSpPr txBox="1"/>
      </xdr:nvSpPr>
      <xdr:spPr>
        <a:xfrm>
          <a:off x="10515600" y="954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164592</xdr:rowOff>
    </xdr:from>
    <xdr:to>
      <xdr:col>55</xdr:col>
      <xdr:colOff>88900</xdr:colOff>
      <xdr:row>56</xdr:row>
      <xdr:rowOff>164592</xdr:rowOff>
    </xdr:to>
    <xdr:cxnSp macro="">
      <xdr:nvCxnSpPr>
        <xdr:cNvPr id="190" name="直線コネクタ 189"/>
        <xdr:cNvCxnSpPr/>
      </xdr:nvCxnSpPr>
      <xdr:spPr>
        <a:xfrm>
          <a:off x="10388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38371</xdr:rowOff>
    </xdr:from>
    <xdr:ext cx="469744" cy="259045"/>
    <xdr:sp macro="" textlink="">
      <xdr:nvSpPr>
        <xdr:cNvPr id="191" name="【体育館・プール】&#10;一人当たり面積平均値テキスト"/>
        <xdr:cNvSpPr txBox="1"/>
      </xdr:nvSpPr>
      <xdr:spPr>
        <a:xfrm>
          <a:off x="10515600" y="1032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192" name="フローチャート: 判断 191"/>
        <xdr:cNvSpPr/>
      </xdr:nvSpPr>
      <xdr:spPr>
        <a:xfrm>
          <a:off x="104267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xdr:rowOff>
    </xdr:from>
    <xdr:to>
      <xdr:col>50</xdr:col>
      <xdr:colOff>165100</xdr:colOff>
      <xdr:row>61</xdr:row>
      <xdr:rowOff>103378</xdr:rowOff>
    </xdr:to>
    <xdr:sp macro="" textlink="">
      <xdr:nvSpPr>
        <xdr:cNvPr id="193" name="フローチャート: 判断 192"/>
        <xdr:cNvSpPr/>
      </xdr:nvSpPr>
      <xdr:spPr>
        <a:xfrm>
          <a:off x="958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119905</xdr:rowOff>
    </xdr:from>
    <xdr:ext cx="469744" cy="259045"/>
    <xdr:sp macro="" textlink="">
      <xdr:nvSpPr>
        <xdr:cNvPr id="194" name="n_1aveValue【体育館・プール】&#10;一人当たり面積"/>
        <xdr:cNvSpPr txBox="1"/>
      </xdr:nvSpPr>
      <xdr:spPr>
        <a:xfrm>
          <a:off x="9391727"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70358</xdr:rowOff>
    </xdr:from>
    <xdr:to>
      <xdr:col>46</xdr:col>
      <xdr:colOff>38100</xdr:colOff>
      <xdr:row>62</xdr:row>
      <xdr:rowOff>508</xdr:rowOff>
    </xdr:to>
    <xdr:sp macro="" textlink="">
      <xdr:nvSpPr>
        <xdr:cNvPr id="195" name="フローチャート: 判断 194"/>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17035</xdr:rowOff>
    </xdr:from>
    <xdr:ext cx="469744" cy="259045"/>
    <xdr:sp macro="" textlink="">
      <xdr:nvSpPr>
        <xdr:cNvPr id="196"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72644</xdr:rowOff>
    </xdr:from>
    <xdr:to>
      <xdr:col>55</xdr:col>
      <xdr:colOff>50800</xdr:colOff>
      <xdr:row>63</xdr:row>
      <xdr:rowOff>2794</xdr:rowOff>
    </xdr:to>
    <xdr:sp macro="" textlink="">
      <xdr:nvSpPr>
        <xdr:cNvPr id="202" name="楕円 201"/>
        <xdr:cNvSpPr/>
      </xdr:nvSpPr>
      <xdr:spPr>
        <a:xfrm>
          <a:off x="104267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51071</xdr:rowOff>
    </xdr:from>
    <xdr:ext cx="469744" cy="259045"/>
    <xdr:sp macro="" textlink="">
      <xdr:nvSpPr>
        <xdr:cNvPr id="203" name="【体育館・プール】&#10;一人当たり面積該当値テキスト"/>
        <xdr:cNvSpPr txBox="1"/>
      </xdr:nvSpPr>
      <xdr:spPr>
        <a:xfrm>
          <a:off x="10515600"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72644</xdr:rowOff>
    </xdr:from>
    <xdr:to>
      <xdr:col>50</xdr:col>
      <xdr:colOff>165100</xdr:colOff>
      <xdr:row>63</xdr:row>
      <xdr:rowOff>2794</xdr:rowOff>
    </xdr:to>
    <xdr:sp macro="" textlink="">
      <xdr:nvSpPr>
        <xdr:cNvPr id="204" name="楕円 203"/>
        <xdr:cNvSpPr/>
      </xdr:nvSpPr>
      <xdr:spPr>
        <a:xfrm>
          <a:off x="9588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123444</xdr:rowOff>
    </xdr:from>
    <xdr:to>
      <xdr:col>55</xdr:col>
      <xdr:colOff>0</xdr:colOff>
      <xdr:row>62</xdr:row>
      <xdr:rowOff>123444</xdr:rowOff>
    </xdr:to>
    <xdr:cxnSp macro="">
      <xdr:nvCxnSpPr>
        <xdr:cNvPr id="205" name="直線コネクタ 204"/>
        <xdr:cNvCxnSpPr/>
      </xdr:nvCxnSpPr>
      <xdr:spPr>
        <a:xfrm>
          <a:off x="9639300" y="10753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165371</xdr:rowOff>
    </xdr:from>
    <xdr:ext cx="469744" cy="259045"/>
    <xdr:sp macro="" textlink="">
      <xdr:nvSpPr>
        <xdr:cNvPr id="206" name="n_1mainValue【体育館・プール】&#10;一人当たり面積"/>
        <xdr:cNvSpPr txBox="1"/>
      </xdr:nvSpPr>
      <xdr:spPr>
        <a:xfrm>
          <a:off x="93917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5" name="テキスト ボックス 22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76963</xdr:rowOff>
    </xdr:from>
    <xdr:to>
      <xdr:col>24</xdr:col>
      <xdr:colOff>62865</xdr:colOff>
      <xdr:row>84</xdr:row>
      <xdr:rowOff>56387</xdr:rowOff>
    </xdr:to>
    <xdr:cxnSp macro="">
      <xdr:nvCxnSpPr>
        <xdr:cNvPr id="229" name="直線コネクタ 228"/>
        <xdr:cNvCxnSpPr/>
      </xdr:nvCxnSpPr>
      <xdr:spPr>
        <a:xfrm flipV="1">
          <a:off x="4634865" y="13278613"/>
          <a:ext cx="0" cy="117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60214</xdr:rowOff>
    </xdr:from>
    <xdr:ext cx="405111" cy="259045"/>
    <xdr:sp macro="" textlink="">
      <xdr:nvSpPr>
        <xdr:cNvPr id="230" name="【福祉施設】&#10;有形固定資産減価償却率最小値テキスト"/>
        <xdr:cNvSpPr txBox="1"/>
      </xdr:nvSpPr>
      <xdr:spPr>
        <a:xfrm>
          <a:off x="4673600" y="1446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56387</xdr:rowOff>
    </xdr:from>
    <xdr:to>
      <xdr:col>24</xdr:col>
      <xdr:colOff>152400</xdr:colOff>
      <xdr:row>84</xdr:row>
      <xdr:rowOff>56387</xdr:rowOff>
    </xdr:to>
    <xdr:cxnSp macro="">
      <xdr:nvCxnSpPr>
        <xdr:cNvPr id="231" name="直線コネクタ 230"/>
        <xdr:cNvCxnSpPr/>
      </xdr:nvCxnSpPr>
      <xdr:spPr>
        <a:xfrm>
          <a:off x="4546600" y="1445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23640</xdr:rowOff>
    </xdr:from>
    <xdr:ext cx="405111" cy="259045"/>
    <xdr:sp macro="" textlink="">
      <xdr:nvSpPr>
        <xdr:cNvPr id="232" name="【福祉施設】&#10;有形固定資産減価償却率最大値テキスト"/>
        <xdr:cNvSpPr txBox="1"/>
      </xdr:nvSpPr>
      <xdr:spPr>
        <a:xfrm>
          <a:off x="4673600" y="1305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76963</xdr:rowOff>
    </xdr:from>
    <xdr:to>
      <xdr:col>24</xdr:col>
      <xdr:colOff>152400</xdr:colOff>
      <xdr:row>77</xdr:row>
      <xdr:rowOff>76963</xdr:rowOff>
    </xdr:to>
    <xdr:cxnSp macro="">
      <xdr:nvCxnSpPr>
        <xdr:cNvPr id="233" name="直線コネクタ 232"/>
        <xdr:cNvCxnSpPr/>
      </xdr:nvCxnSpPr>
      <xdr:spPr>
        <a:xfrm>
          <a:off x="4546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100601</xdr:rowOff>
    </xdr:from>
    <xdr:ext cx="405111" cy="259045"/>
    <xdr:sp macro="" textlink="">
      <xdr:nvSpPr>
        <xdr:cNvPr id="234" name="【福祉施設】&#10;有形固定資産減価償却率平均値テキスト"/>
        <xdr:cNvSpPr txBox="1"/>
      </xdr:nvSpPr>
      <xdr:spPr>
        <a:xfrm>
          <a:off x="4673600" y="1398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35" name="フローチャート: 判断 234"/>
        <xdr:cNvSpPr/>
      </xdr:nvSpPr>
      <xdr:spPr>
        <a:xfrm>
          <a:off x="45847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36" name="フローチャート: 判断 235"/>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75455</xdr:rowOff>
    </xdr:from>
    <xdr:ext cx="405111" cy="259045"/>
    <xdr:sp macro="" textlink="">
      <xdr:nvSpPr>
        <xdr:cNvPr id="237" name="n_1aveValue【福祉施設】&#10;有形固定資産減価償却率"/>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3302</xdr:rowOff>
    </xdr:from>
    <xdr:to>
      <xdr:col>15</xdr:col>
      <xdr:colOff>101600</xdr:colOff>
      <xdr:row>82</xdr:row>
      <xdr:rowOff>104902</xdr:rowOff>
    </xdr:to>
    <xdr:sp macro="" textlink="">
      <xdr:nvSpPr>
        <xdr:cNvPr id="238" name="フローチャート: 判断 237"/>
        <xdr:cNvSpPr/>
      </xdr:nvSpPr>
      <xdr:spPr>
        <a:xfrm>
          <a:off x="28575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121429</xdr:rowOff>
    </xdr:from>
    <xdr:ext cx="405111" cy="259045"/>
    <xdr:sp macro="" textlink="">
      <xdr:nvSpPr>
        <xdr:cNvPr id="239" name="n_2aveValue【福祉施設】&#10;有形固定資産減価償却率"/>
        <xdr:cNvSpPr txBox="1"/>
      </xdr:nvSpPr>
      <xdr:spPr>
        <a:xfrm>
          <a:off x="2705744" y="138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45" name="楕円 244"/>
        <xdr:cNvSpPr/>
      </xdr:nvSpPr>
      <xdr:spPr>
        <a:xfrm>
          <a:off x="4584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170197</xdr:rowOff>
    </xdr:from>
    <xdr:ext cx="405111" cy="259045"/>
    <xdr:sp macro="" textlink="">
      <xdr:nvSpPr>
        <xdr:cNvPr id="246" name="【福祉施設】&#10;有形固定資産減価償却率該当値テキスト"/>
        <xdr:cNvSpPr txBox="1"/>
      </xdr:nvSpPr>
      <xdr:spPr>
        <a:xfrm>
          <a:off x="4673600"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21589</xdr:rowOff>
    </xdr:from>
    <xdr:to>
      <xdr:col>20</xdr:col>
      <xdr:colOff>38100</xdr:colOff>
      <xdr:row>81</xdr:row>
      <xdr:rowOff>123189</xdr:rowOff>
    </xdr:to>
    <xdr:sp macro="" textlink="">
      <xdr:nvSpPr>
        <xdr:cNvPr id="247" name="楕円 246"/>
        <xdr:cNvSpPr/>
      </xdr:nvSpPr>
      <xdr:spPr>
        <a:xfrm>
          <a:off x="3746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26670</xdr:rowOff>
    </xdr:from>
    <xdr:to>
      <xdr:col>24</xdr:col>
      <xdr:colOff>63500</xdr:colOff>
      <xdr:row>81</xdr:row>
      <xdr:rowOff>72389</xdr:rowOff>
    </xdr:to>
    <xdr:cxnSp macro="">
      <xdr:nvCxnSpPr>
        <xdr:cNvPr id="248" name="直線コネクタ 247"/>
        <xdr:cNvCxnSpPr/>
      </xdr:nvCxnSpPr>
      <xdr:spPr>
        <a:xfrm flipV="1">
          <a:off x="3797300" y="139141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139716</xdr:rowOff>
    </xdr:from>
    <xdr:ext cx="405111" cy="259045"/>
    <xdr:sp macro="" textlink="">
      <xdr:nvSpPr>
        <xdr:cNvPr id="249" name="n_1mainValue【福祉施設】&#10;有形固定資産減価償却率"/>
        <xdr:cNvSpPr txBox="1"/>
      </xdr:nvSpPr>
      <xdr:spPr>
        <a:xfrm>
          <a:off x="3582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25400</xdr:rowOff>
    </xdr:to>
    <xdr:cxnSp macro="">
      <xdr:nvCxnSpPr>
        <xdr:cNvPr id="273" name="直線コネクタ 272"/>
        <xdr:cNvCxnSpPr/>
      </xdr:nvCxnSpPr>
      <xdr:spPr>
        <a:xfrm flipV="1">
          <a:off x="10476865" y="1343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74"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75" name="直線コネクタ 274"/>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10177</xdr:rowOff>
    </xdr:from>
    <xdr:ext cx="469744" cy="259045"/>
    <xdr:sp macro="" textlink="">
      <xdr:nvSpPr>
        <xdr:cNvPr id="276" name="【福祉施設】&#10;一人当たり面積最大値テキスト"/>
        <xdr:cNvSpPr txBox="1"/>
      </xdr:nvSpPr>
      <xdr:spPr>
        <a:xfrm>
          <a:off x="10515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77" name="直線コネクタ 276"/>
        <xdr:cNvCxnSpPr/>
      </xdr:nvCxnSpPr>
      <xdr:spPr>
        <a:xfrm>
          <a:off x="10388600" y="1343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3827</xdr:rowOff>
    </xdr:from>
    <xdr:ext cx="469744" cy="259045"/>
    <xdr:sp macro="" textlink="">
      <xdr:nvSpPr>
        <xdr:cNvPr id="278" name="【福祉施設】&#10;一人当たり面積平均値テキスト"/>
        <xdr:cNvSpPr txBox="1"/>
      </xdr:nvSpPr>
      <xdr:spPr>
        <a:xfrm>
          <a:off x="105156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279" name="フローチャート: 判断 278"/>
        <xdr:cNvSpPr/>
      </xdr:nvSpPr>
      <xdr:spPr>
        <a:xfrm>
          <a:off x="10426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280" name="フローチャート: 判断 279"/>
        <xdr:cNvSpPr/>
      </xdr:nvSpPr>
      <xdr:spPr>
        <a:xfrm>
          <a:off x="9588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73677</xdr:rowOff>
    </xdr:from>
    <xdr:ext cx="469744" cy="259045"/>
    <xdr:sp macro="" textlink="">
      <xdr:nvSpPr>
        <xdr:cNvPr id="281" name="n_1aveValue【福祉施設】&#10;一人当たり面積"/>
        <xdr:cNvSpPr txBox="1"/>
      </xdr:nvSpPr>
      <xdr:spPr>
        <a:xfrm>
          <a:off x="9391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165100</xdr:rowOff>
    </xdr:from>
    <xdr:to>
      <xdr:col>46</xdr:col>
      <xdr:colOff>38100</xdr:colOff>
      <xdr:row>83</xdr:row>
      <xdr:rowOff>95250</xdr:rowOff>
    </xdr:to>
    <xdr:sp macro="" textlink="">
      <xdr:nvSpPr>
        <xdr:cNvPr id="282" name="フローチャート: 判断 281"/>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111777</xdr:rowOff>
    </xdr:from>
    <xdr:ext cx="469744" cy="259045"/>
    <xdr:sp macro="" textlink="">
      <xdr:nvSpPr>
        <xdr:cNvPr id="283" name="n_2aveValue【福祉施設】&#10;一人当たり面積"/>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289" name="楕円 288"/>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80027</xdr:rowOff>
    </xdr:from>
    <xdr:ext cx="469744" cy="259045"/>
    <xdr:sp macro="" textlink="">
      <xdr:nvSpPr>
        <xdr:cNvPr id="290" name="【福祉施設】&#10;一人当たり面積該当値テキスト"/>
        <xdr:cNvSpPr txBox="1"/>
      </xdr:nvSpPr>
      <xdr:spPr>
        <a:xfrm>
          <a:off x="10515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291" name="楕円 290"/>
        <xdr:cNvSpPr/>
      </xdr:nvSpPr>
      <xdr:spPr>
        <a:xfrm>
          <a:off x="958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152400</xdr:rowOff>
    </xdr:from>
    <xdr:to>
      <xdr:col>55</xdr:col>
      <xdr:colOff>0</xdr:colOff>
      <xdr:row>84</xdr:row>
      <xdr:rowOff>152400</xdr:rowOff>
    </xdr:to>
    <xdr:cxnSp macro="">
      <xdr:nvCxnSpPr>
        <xdr:cNvPr id="292" name="直線コネクタ 291"/>
        <xdr:cNvCxnSpPr/>
      </xdr:nvCxnSpPr>
      <xdr:spPr>
        <a:xfrm>
          <a:off x="9639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22877</xdr:rowOff>
    </xdr:from>
    <xdr:ext cx="469744" cy="259045"/>
    <xdr:sp macro="" textlink="">
      <xdr:nvSpPr>
        <xdr:cNvPr id="293" name="n_1mainValue【福祉施設】&#10;一人当たり面積"/>
        <xdr:cNvSpPr txBox="1"/>
      </xdr:nvSpPr>
      <xdr:spPr>
        <a:xfrm>
          <a:off x="9391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4" name="テキスト ボックス 30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5" name="直線コネクタ 30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6" name="テキスト ボックス 30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7" name="直線コネクタ 30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8" name="テキスト ボックス 30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9" name="直線コネクタ 30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0" name="テキスト ボックス 30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1" name="直線コネクタ 31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2" name="テキスト ボックス 31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3" name="直線コネクタ 31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4" name="テキスト ボックス 31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129539</xdr:rowOff>
    </xdr:to>
    <xdr:cxnSp macro="">
      <xdr:nvCxnSpPr>
        <xdr:cNvPr id="318" name="直線コネクタ 317"/>
        <xdr:cNvCxnSpPr/>
      </xdr:nvCxnSpPr>
      <xdr:spPr>
        <a:xfrm flipV="1">
          <a:off x="4634865" y="1714500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19" name="【市民会館】&#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20" name="直線コネクタ 319"/>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1"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2" name="直線コネクタ 32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55897</xdr:rowOff>
    </xdr:from>
    <xdr:ext cx="405111" cy="259045"/>
    <xdr:sp macro="" textlink="">
      <xdr:nvSpPr>
        <xdr:cNvPr id="323" name="【市民会館】&#10;有形固定資産減価償却率平均値テキスト"/>
        <xdr:cNvSpPr txBox="1"/>
      </xdr:nvSpPr>
      <xdr:spPr>
        <a:xfrm>
          <a:off x="4673600" y="17886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324" name="フローチャート: 判断 323"/>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78739</xdr:rowOff>
    </xdr:from>
    <xdr:to>
      <xdr:col>20</xdr:col>
      <xdr:colOff>38100</xdr:colOff>
      <xdr:row>106</xdr:row>
      <xdr:rowOff>8889</xdr:rowOff>
    </xdr:to>
    <xdr:sp macro="" textlink="">
      <xdr:nvSpPr>
        <xdr:cNvPr id="325" name="フローチャート: 判断 324"/>
        <xdr:cNvSpPr/>
      </xdr:nvSpPr>
      <xdr:spPr>
        <a:xfrm>
          <a:off x="3746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25416</xdr:rowOff>
    </xdr:from>
    <xdr:ext cx="405111" cy="259045"/>
    <xdr:sp macro="" textlink="">
      <xdr:nvSpPr>
        <xdr:cNvPr id="326" name="n_1aveValue【市民会館】&#10;有形固定資産減価償却率"/>
        <xdr:cNvSpPr txBox="1"/>
      </xdr:nvSpPr>
      <xdr:spPr>
        <a:xfrm>
          <a:off x="3582044" y="1785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2539</xdr:rowOff>
    </xdr:from>
    <xdr:to>
      <xdr:col>15</xdr:col>
      <xdr:colOff>101600</xdr:colOff>
      <xdr:row>105</xdr:row>
      <xdr:rowOff>104139</xdr:rowOff>
    </xdr:to>
    <xdr:sp macro="" textlink="">
      <xdr:nvSpPr>
        <xdr:cNvPr id="327" name="フローチャート: 判断 326"/>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120666</xdr:rowOff>
    </xdr:from>
    <xdr:ext cx="405111" cy="259045"/>
    <xdr:sp macro="" textlink="">
      <xdr:nvSpPr>
        <xdr:cNvPr id="328" name="n_2aveValue【市民会館】&#10;有形固定資産減価償却率"/>
        <xdr:cNvSpPr txBox="1"/>
      </xdr:nvSpPr>
      <xdr:spPr>
        <a:xfrm>
          <a:off x="2705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9" name="テキスト ボックス 32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0" name="テキスト ボックス 32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1" name="テキスト ボックス 33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2" name="テキスト ボックス 33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3" name="テキスト ボックス 33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10161</xdr:rowOff>
    </xdr:from>
    <xdr:to>
      <xdr:col>24</xdr:col>
      <xdr:colOff>114300</xdr:colOff>
      <xdr:row>106</xdr:row>
      <xdr:rowOff>111761</xdr:rowOff>
    </xdr:to>
    <xdr:sp macro="" textlink="">
      <xdr:nvSpPr>
        <xdr:cNvPr id="334" name="楕円 333"/>
        <xdr:cNvSpPr/>
      </xdr:nvSpPr>
      <xdr:spPr>
        <a:xfrm>
          <a:off x="45847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160038</xdr:rowOff>
    </xdr:from>
    <xdr:ext cx="405111" cy="259045"/>
    <xdr:sp macro="" textlink="">
      <xdr:nvSpPr>
        <xdr:cNvPr id="335" name="【市民会館】&#10;有形固定資産減価償却率該当値テキスト"/>
        <xdr:cNvSpPr txBox="1"/>
      </xdr:nvSpPr>
      <xdr:spPr>
        <a:xfrm>
          <a:off x="4673600"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57786</xdr:rowOff>
    </xdr:from>
    <xdr:to>
      <xdr:col>20</xdr:col>
      <xdr:colOff>38100</xdr:colOff>
      <xdr:row>106</xdr:row>
      <xdr:rowOff>159386</xdr:rowOff>
    </xdr:to>
    <xdr:sp macro="" textlink="">
      <xdr:nvSpPr>
        <xdr:cNvPr id="336" name="楕円 335"/>
        <xdr:cNvSpPr/>
      </xdr:nvSpPr>
      <xdr:spPr>
        <a:xfrm>
          <a:off x="3746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60961</xdr:rowOff>
    </xdr:from>
    <xdr:to>
      <xdr:col>24</xdr:col>
      <xdr:colOff>63500</xdr:colOff>
      <xdr:row>106</xdr:row>
      <xdr:rowOff>108586</xdr:rowOff>
    </xdr:to>
    <xdr:cxnSp macro="">
      <xdr:nvCxnSpPr>
        <xdr:cNvPr id="337" name="直線コネクタ 336"/>
        <xdr:cNvCxnSpPr/>
      </xdr:nvCxnSpPr>
      <xdr:spPr>
        <a:xfrm flipV="1">
          <a:off x="3797300" y="18234661"/>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150513</xdr:rowOff>
    </xdr:from>
    <xdr:ext cx="405111" cy="259045"/>
    <xdr:sp macro="" textlink="">
      <xdr:nvSpPr>
        <xdr:cNvPr id="338" name="n_1mainValue【市民会館】&#10;有形固定資産減価償却率"/>
        <xdr:cNvSpPr txBox="1"/>
      </xdr:nvSpPr>
      <xdr:spPr>
        <a:xfrm>
          <a:off x="3582044" y="1832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362" name="直線コネクタ 361"/>
        <xdr:cNvCxnSpPr/>
      </xdr:nvCxnSpPr>
      <xdr:spPr>
        <a:xfrm flipV="1">
          <a:off x="10476865" y="171754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63"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64" name="直線コネクタ 363"/>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65"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66" name="直線コネクタ 365"/>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67327</xdr:rowOff>
    </xdr:from>
    <xdr:ext cx="469744" cy="259045"/>
    <xdr:sp macro="" textlink="">
      <xdr:nvSpPr>
        <xdr:cNvPr id="367" name="【市民会館】&#10;一人当たり面積平均値テキスト"/>
        <xdr:cNvSpPr txBox="1"/>
      </xdr:nvSpPr>
      <xdr:spPr>
        <a:xfrm>
          <a:off x="10515600" y="1789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68" name="フローチャート: 判断 367"/>
        <xdr:cNvSpPr/>
      </xdr:nvSpPr>
      <xdr:spPr>
        <a:xfrm>
          <a:off x="10426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369" name="フローチャート: 判断 368"/>
        <xdr:cNvSpPr/>
      </xdr:nvSpPr>
      <xdr:spPr>
        <a:xfrm>
          <a:off x="958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6366</xdr:rowOff>
    </xdr:from>
    <xdr:ext cx="469744" cy="259045"/>
    <xdr:sp macro="" textlink="">
      <xdr:nvSpPr>
        <xdr:cNvPr id="370" name="n_1aveValue【市民会館】&#10;一人当たり面積"/>
        <xdr:cNvSpPr txBox="1"/>
      </xdr:nvSpPr>
      <xdr:spPr>
        <a:xfrm>
          <a:off x="9391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74930</xdr:rowOff>
    </xdr:from>
    <xdr:to>
      <xdr:col>46</xdr:col>
      <xdr:colOff>38100</xdr:colOff>
      <xdr:row>106</xdr:row>
      <xdr:rowOff>5080</xdr:rowOff>
    </xdr:to>
    <xdr:sp macro="" textlink="">
      <xdr:nvSpPr>
        <xdr:cNvPr id="371" name="フローチャート: 判断 370"/>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21607</xdr:rowOff>
    </xdr:from>
    <xdr:ext cx="469744" cy="259045"/>
    <xdr:sp macro="" textlink="">
      <xdr:nvSpPr>
        <xdr:cNvPr id="372" name="n_2aveValue【市民会館】&#10;一人当たり面積"/>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67311</xdr:rowOff>
    </xdr:from>
    <xdr:to>
      <xdr:col>55</xdr:col>
      <xdr:colOff>50800</xdr:colOff>
      <xdr:row>107</xdr:row>
      <xdr:rowOff>168911</xdr:rowOff>
    </xdr:to>
    <xdr:sp macro="" textlink="">
      <xdr:nvSpPr>
        <xdr:cNvPr id="378" name="楕円 377"/>
        <xdr:cNvSpPr/>
      </xdr:nvSpPr>
      <xdr:spPr>
        <a:xfrm>
          <a:off x="104267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45738</xdr:rowOff>
    </xdr:from>
    <xdr:ext cx="469744" cy="259045"/>
    <xdr:sp macro="" textlink="">
      <xdr:nvSpPr>
        <xdr:cNvPr id="379" name="【市民会館】&#10;一人当たり面積該当値テキスト"/>
        <xdr:cNvSpPr txBox="1"/>
      </xdr:nvSpPr>
      <xdr:spPr>
        <a:xfrm>
          <a:off x="10515600"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59689</xdr:rowOff>
    </xdr:from>
    <xdr:to>
      <xdr:col>50</xdr:col>
      <xdr:colOff>165100</xdr:colOff>
      <xdr:row>107</xdr:row>
      <xdr:rowOff>161289</xdr:rowOff>
    </xdr:to>
    <xdr:sp macro="" textlink="">
      <xdr:nvSpPr>
        <xdr:cNvPr id="380" name="楕円 379"/>
        <xdr:cNvSpPr/>
      </xdr:nvSpPr>
      <xdr:spPr>
        <a:xfrm>
          <a:off x="9588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110489</xdr:rowOff>
    </xdr:from>
    <xdr:to>
      <xdr:col>55</xdr:col>
      <xdr:colOff>0</xdr:colOff>
      <xdr:row>107</xdr:row>
      <xdr:rowOff>118111</xdr:rowOff>
    </xdr:to>
    <xdr:cxnSp macro="">
      <xdr:nvCxnSpPr>
        <xdr:cNvPr id="381" name="直線コネクタ 380"/>
        <xdr:cNvCxnSpPr/>
      </xdr:nvCxnSpPr>
      <xdr:spPr>
        <a:xfrm>
          <a:off x="9639300" y="184556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152416</xdr:rowOff>
    </xdr:from>
    <xdr:ext cx="469744" cy="259045"/>
    <xdr:sp macro="" textlink="">
      <xdr:nvSpPr>
        <xdr:cNvPr id="382" name="n_1mainValue【市民会館】&#10;一人当たり面積"/>
        <xdr:cNvSpPr txBox="1"/>
      </xdr:nvSpPr>
      <xdr:spPr>
        <a:xfrm>
          <a:off x="9391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3" name="テキスト ボックス 3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4" name="直線コネクタ 3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5" name="テキスト ボックス 39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6" name="直線コネクタ 3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7" name="テキスト ボックス 3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8" name="直線コネクタ 3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9" name="テキスト ボックス 3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0" name="直線コネクタ 3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1" name="テキスト ボックス 4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2" name="直線コネクタ 4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3" name="テキスト ボックス 40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120015</xdr:rowOff>
    </xdr:from>
    <xdr:to>
      <xdr:col>85</xdr:col>
      <xdr:colOff>126364</xdr:colOff>
      <xdr:row>41</xdr:row>
      <xdr:rowOff>15240</xdr:rowOff>
    </xdr:to>
    <xdr:cxnSp macro="">
      <xdr:nvCxnSpPr>
        <xdr:cNvPr id="407" name="直線コネクタ 406"/>
        <xdr:cNvCxnSpPr/>
      </xdr:nvCxnSpPr>
      <xdr:spPr>
        <a:xfrm flipV="1">
          <a:off x="16318864" y="5949315"/>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08"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09" name="直線コネクタ 408"/>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66692</xdr:rowOff>
    </xdr:from>
    <xdr:ext cx="405111" cy="259045"/>
    <xdr:sp macro="" textlink="">
      <xdr:nvSpPr>
        <xdr:cNvPr id="410" name="【一般廃棄物処理施設】&#10;有形固定資産減価償却率最大値テキスト"/>
        <xdr:cNvSpPr txBox="1"/>
      </xdr:nvSpPr>
      <xdr:spPr>
        <a:xfrm>
          <a:off x="16357600"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120015</xdr:rowOff>
    </xdr:from>
    <xdr:to>
      <xdr:col>86</xdr:col>
      <xdr:colOff>25400</xdr:colOff>
      <xdr:row>34</xdr:row>
      <xdr:rowOff>120015</xdr:rowOff>
    </xdr:to>
    <xdr:cxnSp macro="">
      <xdr:nvCxnSpPr>
        <xdr:cNvPr id="411" name="直線コネクタ 410"/>
        <xdr:cNvCxnSpPr/>
      </xdr:nvCxnSpPr>
      <xdr:spPr>
        <a:xfrm>
          <a:off x="16230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76217</xdr:rowOff>
    </xdr:from>
    <xdr:ext cx="405111" cy="259045"/>
    <xdr:sp macro="" textlink="">
      <xdr:nvSpPr>
        <xdr:cNvPr id="412" name="【一般廃棄物処理施設】&#10;有形固定資産減価償却率平均値テキスト"/>
        <xdr:cNvSpPr txBox="1"/>
      </xdr:nvSpPr>
      <xdr:spPr>
        <a:xfrm>
          <a:off x="16357600" y="641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13" name="フローチャート: 判断 412"/>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14" name="フローチャート: 判断 413"/>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83837</xdr:rowOff>
    </xdr:from>
    <xdr:ext cx="405111" cy="259045"/>
    <xdr:sp macro="" textlink="">
      <xdr:nvSpPr>
        <xdr:cNvPr id="415" name="n_1aveValue【一般廃棄物処理施設】&#10;有形固定資産減価償却率"/>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97790</xdr:rowOff>
    </xdr:from>
    <xdr:to>
      <xdr:col>76</xdr:col>
      <xdr:colOff>165100</xdr:colOff>
      <xdr:row>38</xdr:row>
      <xdr:rowOff>27940</xdr:rowOff>
    </xdr:to>
    <xdr:sp macro="" textlink="">
      <xdr:nvSpPr>
        <xdr:cNvPr id="416" name="フローチャート: 判断 415"/>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44467</xdr:rowOff>
    </xdr:from>
    <xdr:ext cx="405111" cy="259045"/>
    <xdr:sp macro="" textlink="">
      <xdr:nvSpPr>
        <xdr:cNvPr id="417" name="n_2aveValue【一般廃棄物処理施設】&#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18" name="テキスト ボックス 4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423" name="楕円 422"/>
        <xdr:cNvSpPr/>
      </xdr:nvSpPr>
      <xdr:spPr>
        <a:xfrm>
          <a:off x="16268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82567</xdr:rowOff>
    </xdr:from>
    <xdr:ext cx="405111" cy="259045"/>
    <xdr:sp macro="" textlink="">
      <xdr:nvSpPr>
        <xdr:cNvPr id="424" name="【一般廃棄物処理施設】&#10;有形固定資産減価償却率該当値テキスト"/>
        <xdr:cNvSpPr txBox="1"/>
      </xdr:nvSpPr>
      <xdr:spPr>
        <a:xfrm>
          <a:off x="16357600"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122555</xdr:rowOff>
    </xdr:from>
    <xdr:to>
      <xdr:col>81</xdr:col>
      <xdr:colOff>101600</xdr:colOff>
      <xdr:row>38</xdr:row>
      <xdr:rowOff>52705</xdr:rowOff>
    </xdr:to>
    <xdr:sp macro="" textlink="">
      <xdr:nvSpPr>
        <xdr:cNvPr id="425" name="楕円 424"/>
        <xdr:cNvSpPr/>
      </xdr:nvSpPr>
      <xdr:spPr>
        <a:xfrm>
          <a:off x="15430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110490</xdr:rowOff>
    </xdr:from>
    <xdr:to>
      <xdr:col>85</xdr:col>
      <xdr:colOff>127000</xdr:colOff>
      <xdr:row>38</xdr:row>
      <xdr:rowOff>1905</xdr:rowOff>
    </xdr:to>
    <xdr:cxnSp macro="">
      <xdr:nvCxnSpPr>
        <xdr:cNvPr id="426" name="直線コネクタ 425"/>
        <xdr:cNvCxnSpPr/>
      </xdr:nvCxnSpPr>
      <xdr:spPr>
        <a:xfrm flipV="1">
          <a:off x="15481300" y="645414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69232</xdr:rowOff>
    </xdr:from>
    <xdr:ext cx="405111" cy="259045"/>
    <xdr:sp macro="" textlink="">
      <xdr:nvSpPr>
        <xdr:cNvPr id="427" name="n_1mainValue【一般廃棄物処理施設】&#10;有形固定資産減価償却率"/>
        <xdr:cNvSpPr txBox="1"/>
      </xdr:nvSpPr>
      <xdr:spPr>
        <a:xfrm>
          <a:off x="15266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9" name="テキスト ボックス 43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1" name="テキスト ボックス 44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43" name="テキスト ボックス 442"/>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45" name="テキスト ボックス 444"/>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7" name="テキスト ボックス 44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9" name="テキスト ボックス 4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164376</xdr:rowOff>
    </xdr:from>
    <xdr:to>
      <xdr:col>116</xdr:col>
      <xdr:colOff>62864</xdr:colOff>
      <xdr:row>42</xdr:row>
      <xdr:rowOff>4369</xdr:rowOff>
    </xdr:to>
    <xdr:cxnSp macro="">
      <xdr:nvCxnSpPr>
        <xdr:cNvPr id="451" name="直線コネクタ 450"/>
        <xdr:cNvCxnSpPr/>
      </xdr:nvCxnSpPr>
      <xdr:spPr>
        <a:xfrm flipV="1">
          <a:off x="22160864" y="5650776"/>
          <a:ext cx="0" cy="155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8196</xdr:rowOff>
    </xdr:from>
    <xdr:ext cx="469744" cy="259045"/>
    <xdr:sp macro="" textlink="">
      <xdr:nvSpPr>
        <xdr:cNvPr id="452" name="【一般廃棄物処理施設】&#10;一人当たり有形固定資産（償却資産）額最小値テキスト"/>
        <xdr:cNvSpPr txBox="1"/>
      </xdr:nvSpPr>
      <xdr:spPr>
        <a:xfrm>
          <a:off x="22199600" y="72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4369</xdr:rowOff>
    </xdr:from>
    <xdr:to>
      <xdr:col>116</xdr:col>
      <xdr:colOff>152400</xdr:colOff>
      <xdr:row>42</xdr:row>
      <xdr:rowOff>4369</xdr:rowOff>
    </xdr:to>
    <xdr:cxnSp macro="">
      <xdr:nvCxnSpPr>
        <xdr:cNvPr id="453" name="直線コネクタ 452"/>
        <xdr:cNvCxnSpPr/>
      </xdr:nvCxnSpPr>
      <xdr:spPr>
        <a:xfrm>
          <a:off x="22072600" y="720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111053</xdr:rowOff>
    </xdr:from>
    <xdr:ext cx="599010" cy="259045"/>
    <xdr:sp macro="" textlink="">
      <xdr:nvSpPr>
        <xdr:cNvPr id="454" name="【一般廃棄物処理施設】&#10;一人当たり有形固定資産（償却資産）額最大値テキスト"/>
        <xdr:cNvSpPr txBox="1"/>
      </xdr:nvSpPr>
      <xdr:spPr>
        <a:xfrm>
          <a:off x="22199600" y="542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164376</xdr:rowOff>
    </xdr:from>
    <xdr:to>
      <xdr:col>116</xdr:col>
      <xdr:colOff>152400</xdr:colOff>
      <xdr:row>32</xdr:row>
      <xdr:rowOff>164376</xdr:rowOff>
    </xdr:to>
    <xdr:cxnSp macro="">
      <xdr:nvCxnSpPr>
        <xdr:cNvPr id="455" name="直線コネクタ 454"/>
        <xdr:cNvCxnSpPr/>
      </xdr:nvCxnSpPr>
      <xdr:spPr>
        <a:xfrm>
          <a:off x="22072600" y="565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57078</xdr:rowOff>
    </xdr:from>
    <xdr:ext cx="534377" cy="259045"/>
    <xdr:sp macro="" textlink="">
      <xdr:nvSpPr>
        <xdr:cNvPr id="456" name="【一般廃棄物処理施設】&#10;一人当たり有形固定資産（償却資産）額平均値テキスト"/>
        <xdr:cNvSpPr txBox="1"/>
      </xdr:nvSpPr>
      <xdr:spPr>
        <a:xfrm>
          <a:off x="22199600" y="640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78651</xdr:rowOff>
    </xdr:from>
    <xdr:to>
      <xdr:col>116</xdr:col>
      <xdr:colOff>114300</xdr:colOff>
      <xdr:row>38</xdr:row>
      <xdr:rowOff>8801</xdr:rowOff>
    </xdr:to>
    <xdr:sp macro="" textlink="">
      <xdr:nvSpPr>
        <xdr:cNvPr id="457" name="フローチャート: 判断 456"/>
        <xdr:cNvSpPr/>
      </xdr:nvSpPr>
      <xdr:spPr>
        <a:xfrm>
          <a:off x="22110700" y="642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80277</xdr:rowOff>
    </xdr:from>
    <xdr:to>
      <xdr:col>112</xdr:col>
      <xdr:colOff>38100</xdr:colOff>
      <xdr:row>38</xdr:row>
      <xdr:rowOff>10427</xdr:rowOff>
    </xdr:to>
    <xdr:sp macro="" textlink="">
      <xdr:nvSpPr>
        <xdr:cNvPr id="458" name="フローチャート: 判断 457"/>
        <xdr:cNvSpPr/>
      </xdr:nvSpPr>
      <xdr:spPr>
        <a:xfrm>
          <a:off x="21272500" y="642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1553</xdr:rowOff>
    </xdr:from>
    <xdr:ext cx="534377" cy="259045"/>
    <xdr:sp macro="" textlink="">
      <xdr:nvSpPr>
        <xdr:cNvPr id="459" name="n_1aveValue【一般廃棄物処理施設】&#10;一人当たり有形固定資産（償却資産）額"/>
        <xdr:cNvSpPr txBox="1"/>
      </xdr:nvSpPr>
      <xdr:spPr>
        <a:xfrm>
          <a:off x="21043411" y="6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12179</xdr:rowOff>
    </xdr:from>
    <xdr:to>
      <xdr:col>107</xdr:col>
      <xdr:colOff>101600</xdr:colOff>
      <xdr:row>37</xdr:row>
      <xdr:rowOff>113779</xdr:rowOff>
    </xdr:to>
    <xdr:sp macro="" textlink="">
      <xdr:nvSpPr>
        <xdr:cNvPr id="460" name="フローチャート: 判断 459"/>
        <xdr:cNvSpPr/>
      </xdr:nvSpPr>
      <xdr:spPr>
        <a:xfrm>
          <a:off x="20383500" y="635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130306</xdr:rowOff>
    </xdr:from>
    <xdr:ext cx="534377" cy="259045"/>
    <xdr:sp macro="" textlink="">
      <xdr:nvSpPr>
        <xdr:cNvPr id="461" name="n_2aveValue【一般廃棄物処理施設】&#10;一人当たり有形固定資産（償却資産）額"/>
        <xdr:cNvSpPr txBox="1"/>
      </xdr:nvSpPr>
      <xdr:spPr>
        <a:xfrm>
          <a:off x="20167111" y="61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102756</xdr:rowOff>
    </xdr:from>
    <xdr:to>
      <xdr:col>116</xdr:col>
      <xdr:colOff>114300</xdr:colOff>
      <xdr:row>37</xdr:row>
      <xdr:rowOff>32906</xdr:rowOff>
    </xdr:to>
    <xdr:sp macro="" textlink="">
      <xdr:nvSpPr>
        <xdr:cNvPr id="467" name="楕円 466"/>
        <xdr:cNvSpPr/>
      </xdr:nvSpPr>
      <xdr:spPr>
        <a:xfrm>
          <a:off x="22110700" y="627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125633</xdr:rowOff>
    </xdr:from>
    <xdr:ext cx="534377" cy="259045"/>
    <xdr:sp macro="" textlink="">
      <xdr:nvSpPr>
        <xdr:cNvPr id="468" name="【一般廃棄物処理施設】&#10;一人当たり有形固定資産（償却資産）額該当値テキスト"/>
        <xdr:cNvSpPr txBox="1"/>
      </xdr:nvSpPr>
      <xdr:spPr>
        <a:xfrm>
          <a:off x="22199600" y="61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94653</xdr:rowOff>
    </xdr:from>
    <xdr:to>
      <xdr:col>112</xdr:col>
      <xdr:colOff>38100</xdr:colOff>
      <xdr:row>37</xdr:row>
      <xdr:rowOff>24803</xdr:rowOff>
    </xdr:to>
    <xdr:sp macro="" textlink="">
      <xdr:nvSpPr>
        <xdr:cNvPr id="469" name="楕円 468"/>
        <xdr:cNvSpPr/>
      </xdr:nvSpPr>
      <xdr:spPr>
        <a:xfrm>
          <a:off x="21272500" y="626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145453</xdr:rowOff>
    </xdr:from>
    <xdr:to>
      <xdr:col>116</xdr:col>
      <xdr:colOff>63500</xdr:colOff>
      <xdr:row>36</xdr:row>
      <xdr:rowOff>153556</xdr:rowOff>
    </xdr:to>
    <xdr:cxnSp macro="">
      <xdr:nvCxnSpPr>
        <xdr:cNvPr id="470" name="直線コネクタ 469"/>
        <xdr:cNvCxnSpPr/>
      </xdr:nvCxnSpPr>
      <xdr:spPr>
        <a:xfrm>
          <a:off x="21323300" y="6317653"/>
          <a:ext cx="838200" cy="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41330</xdr:rowOff>
    </xdr:from>
    <xdr:ext cx="534377" cy="259045"/>
    <xdr:sp macro="" textlink="">
      <xdr:nvSpPr>
        <xdr:cNvPr id="471" name="n_1mainValue【一般廃棄物処理施設】&#10;一人当たり有形固定資産（償却資産）額"/>
        <xdr:cNvSpPr txBox="1"/>
      </xdr:nvSpPr>
      <xdr:spPr>
        <a:xfrm>
          <a:off x="21043411" y="604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2" name="テキスト ボックス 48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3" name="直線コネクタ 4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4" name="テキスト ボックス 48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5" name="直線コネクタ 4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6" name="テキスト ボックス 4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7" name="直線コネクタ 4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8" name="テキスト ボックス 4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9" name="直線コネクタ 4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0" name="テキスト ボックス 4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1" name="直線コネクタ 4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2" name="テキスト ボックス 4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3" name="直線コネクタ 4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4" name="テキスト ボックス 49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6" name="テキスト ボックス 49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64</xdr:row>
      <xdr:rowOff>94706</xdr:rowOff>
    </xdr:to>
    <xdr:cxnSp macro="">
      <xdr:nvCxnSpPr>
        <xdr:cNvPr id="498" name="直線コネクタ 497"/>
        <xdr:cNvCxnSpPr/>
      </xdr:nvCxnSpPr>
      <xdr:spPr>
        <a:xfrm flipV="1">
          <a:off x="16318864" y="9483634"/>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98533</xdr:rowOff>
    </xdr:from>
    <xdr:ext cx="405111" cy="259045"/>
    <xdr:sp macro="" textlink="">
      <xdr:nvSpPr>
        <xdr:cNvPr id="499" name="【保健センター・保健所】&#10;有形固定資産減価償却率最小値テキスト"/>
        <xdr:cNvSpPr txBox="1"/>
      </xdr:nvSpPr>
      <xdr:spPr>
        <a:xfrm>
          <a:off x="16357600" y="1107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94706</xdr:rowOff>
    </xdr:from>
    <xdr:to>
      <xdr:col>86</xdr:col>
      <xdr:colOff>25400</xdr:colOff>
      <xdr:row>64</xdr:row>
      <xdr:rowOff>94706</xdr:rowOff>
    </xdr:to>
    <xdr:cxnSp macro="">
      <xdr:nvCxnSpPr>
        <xdr:cNvPr id="500" name="直線コネクタ 499"/>
        <xdr:cNvCxnSpPr/>
      </xdr:nvCxnSpPr>
      <xdr:spPr>
        <a:xfrm>
          <a:off x="16230600" y="1106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01" name="【保健センター・保健所】&#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02" name="直線コネクタ 501"/>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48821</xdr:rowOff>
    </xdr:from>
    <xdr:ext cx="405111" cy="259045"/>
    <xdr:sp macro="" textlink="">
      <xdr:nvSpPr>
        <xdr:cNvPr id="503" name="【保健センター・保健所】&#10;有形固定資産減価償却率平均値テキスト"/>
        <xdr:cNvSpPr txBox="1"/>
      </xdr:nvSpPr>
      <xdr:spPr>
        <a:xfrm>
          <a:off x="16357600" y="9992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504" name="フローチャート: 判断 503"/>
        <xdr:cNvSpPr/>
      </xdr:nvSpPr>
      <xdr:spPr>
        <a:xfrm>
          <a:off x="162687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05" name="フローチャート: 判断 50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31404</xdr:rowOff>
    </xdr:from>
    <xdr:ext cx="405111" cy="259045"/>
    <xdr:sp macro="" textlink="">
      <xdr:nvSpPr>
        <xdr:cNvPr id="506" name="n_1ave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79828</xdr:rowOff>
    </xdr:from>
    <xdr:to>
      <xdr:col>76</xdr:col>
      <xdr:colOff>165100</xdr:colOff>
      <xdr:row>61</xdr:row>
      <xdr:rowOff>9978</xdr:rowOff>
    </xdr:to>
    <xdr:sp macro="" textlink="">
      <xdr:nvSpPr>
        <xdr:cNvPr id="507" name="フローチャート: 判断 506"/>
        <xdr:cNvSpPr/>
      </xdr:nvSpPr>
      <xdr:spPr>
        <a:xfrm>
          <a:off x="14541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26505</xdr:rowOff>
    </xdr:from>
    <xdr:ext cx="405111" cy="259045"/>
    <xdr:sp macro="" textlink="">
      <xdr:nvSpPr>
        <xdr:cNvPr id="508" name="n_2aveValue【保健センター・保健所】&#10;有形固定資産減価償却率"/>
        <xdr:cNvSpPr txBox="1"/>
      </xdr:nvSpPr>
      <xdr:spPr>
        <a:xfrm>
          <a:off x="14389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9" name="テキスト ボックス 5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130447</xdr:rowOff>
    </xdr:from>
    <xdr:to>
      <xdr:col>85</xdr:col>
      <xdr:colOff>177800</xdr:colOff>
      <xdr:row>62</xdr:row>
      <xdr:rowOff>60597</xdr:rowOff>
    </xdr:to>
    <xdr:sp macro="" textlink="">
      <xdr:nvSpPr>
        <xdr:cNvPr id="514" name="楕円 513"/>
        <xdr:cNvSpPr/>
      </xdr:nvSpPr>
      <xdr:spPr>
        <a:xfrm>
          <a:off x="162687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108874</xdr:rowOff>
    </xdr:from>
    <xdr:ext cx="405111" cy="259045"/>
    <xdr:sp macro="" textlink="">
      <xdr:nvSpPr>
        <xdr:cNvPr id="515" name="【保健センター・保健所】&#10;有形固定資産減価償却率該当値テキスト"/>
        <xdr:cNvSpPr txBox="1"/>
      </xdr:nvSpPr>
      <xdr:spPr>
        <a:xfrm>
          <a:off x="16357600"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30843</xdr:rowOff>
    </xdr:from>
    <xdr:to>
      <xdr:col>81</xdr:col>
      <xdr:colOff>101600</xdr:colOff>
      <xdr:row>62</xdr:row>
      <xdr:rowOff>132443</xdr:rowOff>
    </xdr:to>
    <xdr:sp macro="" textlink="">
      <xdr:nvSpPr>
        <xdr:cNvPr id="516" name="楕円 515"/>
        <xdr:cNvSpPr/>
      </xdr:nvSpPr>
      <xdr:spPr>
        <a:xfrm>
          <a:off x="15430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9797</xdr:rowOff>
    </xdr:from>
    <xdr:to>
      <xdr:col>85</xdr:col>
      <xdr:colOff>127000</xdr:colOff>
      <xdr:row>62</xdr:row>
      <xdr:rowOff>81643</xdr:rowOff>
    </xdr:to>
    <xdr:cxnSp macro="">
      <xdr:nvCxnSpPr>
        <xdr:cNvPr id="517" name="直線コネクタ 516"/>
        <xdr:cNvCxnSpPr/>
      </xdr:nvCxnSpPr>
      <xdr:spPr>
        <a:xfrm flipV="1">
          <a:off x="15481300" y="10639697"/>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123570</xdr:rowOff>
    </xdr:from>
    <xdr:ext cx="405111" cy="259045"/>
    <xdr:sp macro="" textlink="">
      <xdr:nvSpPr>
        <xdr:cNvPr id="518" name="n_1mainValue【保健センター・保健所】&#10;有形固定資産減価償却率"/>
        <xdr:cNvSpPr txBox="1"/>
      </xdr:nvSpPr>
      <xdr:spPr>
        <a:xfrm>
          <a:off x="152660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9" name="直線コネクタ 52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0" name="テキスト ボックス 52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1" name="直線コネクタ 53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2" name="テキスト ボックス 53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3" name="直線コネクタ 53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4" name="テキスト ボックス 53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5" name="直線コネクタ 53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6" name="テキスト ボックス 53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7" name="直線コネクタ 53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8" name="テキスト ボックス 53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542" name="直線コネクタ 541"/>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43"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44" name="直線コネクタ 543"/>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45"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46" name="直線コネクタ 545"/>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547" name="【保健センター・保健所】&#10;一人当たり面積平均値テキスト"/>
        <xdr:cNvSpPr txBox="1"/>
      </xdr:nvSpPr>
      <xdr:spPr>
        <a:xfrm>
          <a:off x="221996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48" name="フローチャート: 判断 547"/>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549" name="フローチャート: 判断 548"/>
        <xdr:cNvSpPr/>
      </xdr:nvSpPr>
      <xdr:spPr>
        <a:xfrm>
          <a:off x="21272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3827</xdr:rowOff>
    </xdr:from>
    <xdr:ext cx="469744" cy="259045"/>
    <xdr:sp macro="" textlink="">
      <xdr:nvSpPr>
        <xdr:cNvPr id="550" name="n_1aveValue【保健センター・保健所】&#10;一人当たり面積"/>
        <xdr:cNvSpPr txBox="1"/>
      </xdr:nvSpPr>
      <xdr:spPr>
        <a:xfrm>
          <a:off x="210757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158750</xdr:rowOff>
    </xdr:from>
    <xdr:to>
      <xdr:col>107</xdr:col>
      <xdr:colOff>101600</xdr:colOff>
      <xdr:row>61</xdr:row>
      <xdr:rowOff>88900</xdr:rowOff>
    </xdr:to>
    <xdr:sp macro="" textlink="">
      <xdr:nvSpPr>
        <xdr:cNvPr id="551" name="フローチャート: 判断 550"/>
        <xdr:cNvSpPr/>
      </xdr:nvSpPr>
      <xdr:spPr>
        <a:xfrm>
          <a:off x="20383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105427</xdr:rowOff>
    </xdr:from>
    <xdr:ext cx="469744" cy="259045"/>
    <xdr:sp macro="" textlink="">
      <xdr:nvSpPr>
        <xdr:cNvPr id="552" name="n_2aveValue【保健センター・保健所】&#10;一人当たり面積"/>
        <xdr:cNvSpPr txBox="1"/>
      </xdr:nvSpPr>
      <xdr:spPr>
        <a:xfrm>
          <a:off x="20199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120650</xdr:rowOff>
    </xdr:from>
    <xdr:to>
      <xdr:col>116</xdr:col>
      <xdr:colOff>114300</xdr:colOff>
      <xdr:row>61</xdr:row>
      <xdr:rowOff>50800</xdr:rowOff>
    </xdr:to>
    <xdr:sp macro="" textlink="">
      <xdr:nvSpPr>
        <xdr:cNvPr id="558" name="楕円 557"/>
        <xdr:cNvSpPr/>
      </xdr:nvSpPr>
      <xdr:spPr>
        <a:xfrm>
          <a:off x="22110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143527</xdr:rowOff>
    </xdr:from>
    <xdr:ext cx="469744" cy="259045"/>
    <xdr:sp macro="" textlink="">
      <xdr:nvSpPr>
        <xdr:cNvPr id="559" name="【保健センター・保健所】&#10;一人当たり面積該当値テキスト"/>
        <xdr:cNvSpPr txBox="1"/>
      </xdr:nvSpPr>
      <xdr:spPr>
        <a:xfrm>
          <a:off x="22199600"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120650</xdr:rowOff>
    </xdr:from>
    <xdr:to>
      <xdr:col>112</xdr:col>
      <xdr:colOff>38100</xdr:colOff>
      <xdr:row>61</xdr:row>
      <xdr:rowOff>50800</xdr:rowOff>
    </xdr:to>
    <xdr:sp macro="" textlink="">
      <xdr:nvSpPr>
        <xdr:cNvPr id="560" name="楕円 559"/>
        <xdr:cNvSpPr/>
      </xdr:nvSpPr>
      <xdr:spPr>
        <a:xfrm>
          <a:off x="21272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0</xdr:rowOff>
    </xdr:from>
    <xdr:to>
      <xdr:col>116</xdr:col>
      <xdr:colOff>63500</xdr:colOff>
      <xdr:row>61</xdr:row>
      <xdr:rowOff>0</xdr:rowOff>
    </xdr:to>
    <xdr:cxnSp macro="">
      <xdr:nvCxnSpPr>
        <xdr:cNvPr id="561" name="直線コネクタ 560"/>
        <xdr:cNvCxnSpPr/>
      </xdr:nvCxnSpPr>
      <xdr:spPr>
        <a:xfrm>
          <a:off x="21323300" y="10458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67327</xdr:rowOff>
    </xdr:from>
    <xdr:ext cx="469744" cy="259045"/>
    <xdr:sp macro="" textlink="">
      <xdr:nvSpPr>
        <xdr:cNvPr id="562" name="n_1mainValue【保健センター・保健所】&#10;一人当たり面積"/>
        <xdr:cNvSpPr txBox="1"/>
      </xdr:nvSpPr>
      <xdr:spPr>
        <a:xfrm>
          <a:off x="210757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3" name="テキスト ボックス 57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74" name="直線コネクタ 57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75" name="テキスト ボックス 57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76" name="直線コネクタ 57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77" name="テキスト ボックス 57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78" name="直線コネクタ 57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79" name="テキスト ボックス 57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80" name="直線コネクタ 57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81" name="テキスト ボックス 58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108965</xdr:rowOff>
    </xdr:from>
    <xdr:to>
      <xdr:col>85</xdr:col>
      <xdr:colOff>126364</xdr:colOff>
      <xdr:row>86</xdr:row>
      <xdr:rowOff>72389</xdr:rowOff>
    </xdr:to>
    <xdr:cxnSp macro="">
      <xdr:nvCxnSpPr>
        <xdr:cNvPr id="585" name="直線コネクタ 584"/>
        <xdr:cNvCxnSpPr/>
      </xdr:nvCxnSpPr>
      <xdr:spPr>
        <a:xfrm flipV="1">
          <a:off x="16318864" y="13482065"/>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76216</xdr:rowOff>
    </xdr:from>
    <xdr:ext cx="405111" cy="259045"/>
    <xdr:sp macro="" textlink="">
      <xdr:nvSpPr>
        <xdr:cNvPr id="586" name="【消防施設】&#10;有形固定資産減価償却率最小値テキスト"/>
        <xdr:cNvSpPr txBox="1"/>
      </xdr:nvSpPr>
      <xdr:spPr>
        <a:xfrm>
          <a:off x="16357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72389</xdr:rowOff>
    </xdr:from>
    <xdr:to>
      <xdr:col>86</xdr:col>
      <xdr:colOff>25400</xdr:colOff>
      <xdr:row>86</xdr:row>
      <xdr:rowOff>72389</xdr:rowOff>
    </xdr:to>
    <xdr:cxnSp macro="">
      <xdr:nvCxnSpPr>
        <xdr:cNvPr id="587" name="直線コネクタ 586"/>
        <xdr:cNvCxnSpPr/>
      </xdr:nvCxnSpPr>
      <xdr:spPr>
        <a:xfrm>
          <a:off x="16230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55642</xdr:rowOff>
    </xdr:from>
    <xdr:ext cx="405111" cy="259045"/>
    <xdr:sp macro="" textlink="">
      <xdr:nvSpPr>
        <xdr:cNvPr id="588" name="【消防施設】&#10;有形固定資産減価償却率最大値テキスト"/>
        <xdr:cNvSpPr txBox="1"/>
      </xdr:nvSpPr>
      <xdr:spPr>
        <a:xfrm>
          <a:off x="16357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108965</xdr:rowOff>
    </xdr:from>
    <xdr:to>
      <xdr:col>86</xdr:col>
      <xdr:colOff>25400</xdr:colOff>
      <xdr:row>78</xdr:row>
      <xdr:rowOff>108965</xdr:rowOff>
    </xdr:to>
    <xdr:cxnSp macro="">
      <xdr:nvCxnSpPr>
        <xdr:cNvPr id="589" name="直線コネクタ 588"/>
        <xdr:cNvCxnSpPr/>
      </xdr:nvCxnSpPr>
      <xdr:spPr>
        <a:xfrm>
          <a:off x="16230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138192</xdr:rowOff>
    </xdr:from>
    <xdr:ext cx="405111" cy="259045"/>
    <xdr:sp macro="" textlink="">
      <xdr:nvSpPr>
        <xdr:cNvPr id="590" name="【消防施設】&#10;有形固定資産減価償却率平均値テキスト"/>
        <xdr:cNvSpPr txBox="1"/>
      </xdr:nvSpPr>
      <xdr:spPr>
        <a:xfrm>
          <a:off x="16357600" y="1385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591" name="フローチャート: 判断 590"/>
        <xdr:cNvSpPr/>
      </xdr:nvSpPr>
      <xdr:spPr>
        <a:xfrm>
          <a:off x="162687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592" name="フローチャート: 判断 591"/>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59707</xdr:rowOff>
    </xdr:from>
    <xdr:ext cx="405111" cy="259045"/>
    <xdr:sp macro="" textlink="">
      <xdr:nvSpPr>
        <xdr:cNvPr id="593" name="n_1aveValue【消防施設】&#10;有形固定資産減価償却率"/>
        <xdr:cNvSpPr txBox="1"/>
      </xdr:nvSpPr>
      <xdr:spPr>
        <a:xfrm>
          <a:off x="15266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10161</xdr:rowOff>
    </xdr:from>
    <xdr:to>
      <xdr:col>76</xdr:col>
      <xdr:colOff>165100</xdr:colOff>
      <xdr:row>81</xdr:row>
      <xdr:rowOff>111761</xdr:rowOff>
    </xdr:to>
    <xdr:sp macro="" textlink="">
      <xdr:nvSpPr>
        <xdr:cNvPr id="594" name="フローチャート: 判断 593"/>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128288</xdr:rowOff>
    </xdr:from>
    <xdr:ext cx="405111" cy="259045"/>
    <xdr:sp macro="" textlink="">
      <xdr:nvSpPr>
        <xdr:cNvPr id="595"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6" name="テキスト ボックス 5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7" name="テキスト ボックス 5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8" name="テキスト ボックス 5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9" name="テキスト ボックス 5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0" name="テキスト ボックス 5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65024</xdr:rowOff>
    </xdr:from>
    <xdr:to>
      <xdr:col>85</xdr:col>
      <xdr:colOff>177800</xdr:colOff>
      <xdr:row>82</xdr:row>
      <xdr:rowOff>166624</xdr:rowOff>
    </xdr:to>
    <xdr:sp macro="" textlink="">
      <xdr:nvSpPr>
        <xdr:cNvPr id="601" name="楕円 600"/>
        <xdr:cNvSpPr/>
      </xdr:nvSpPr>
      <xdr:spPr>
        <a:xfrm>
          <a:off x="16268700" y="141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43451</xdr:rowOff>
    </xdr:from>
    <xdr:ext cx="405111" cy="259045"/>
    <xdr:sp macro="" textlink="">
      <xdr:nvSpPr>
        <xdr:cNvPr id="602" name="【消防施設】&#10;有形固定資産減価償却率該当値テキスト"/>
        <xdr:cNvSpPr txBox="1"/>
      </xdr:nvSpPr>
      <xdr:spPr>
        <a:xfrm>
          <a:off x="16357600" y="1410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99313</xdr:rowOff>
    </xdr:from>
    <xdr:to>
      <xdr:col>81</xdr:col>
      <xdr:colOff>101600</xdr:colOff>
      <xdr:row>83</xdr:row>
      <xdr:rowOff>29463</xdr:rowOff>
    </xdr:to>
    <xdr:sp macro="" textlink="">
      <xdr:nvSpPr>
        <xdr:cNvPr id="603" name="楕円 602"/>
        <xdr:cNvSpPr/>
      </xdr:nvSpPr>
      <xdr:spPr>
        <a:xfrm>
          <a:off x="15430500" y="141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115824</xdr:rowOff>
    </xdr:from>
    <xdr:to>
      <xdr:col>85</xdr:col>
      <xdr:colOff>127000</xdr:colOff>
      <xdr:row>82</xdr:row>
      <xdr:rowOff>150113</xdr:rowOff>
    </xdr:to>
    <xdr:cxnSp macro="">
      <xdr:nvCxnSpPr>
        <xdr:cNvPr id="604" name="直線コネクタ 603"/>
        <xdr:cNvCxnSpPr/>
      </xdr:nvCxnSpPr>
      <xdr:spPr>
        <a:xfrm flipV="1">
          <a:off x="15481300" y="14174724"/>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20590</xdr:rowOff>
    </xdr:from>
    <xdr:ext cx="405111" cy="259045"/>
    <xdr:sp macro="" textlink="">
      <xdr:nvSpPr>
        <xdr:cNvPr id="605" name="n_1mainValue【消防施設】&#10;有形固定資産減価償却率"/>
        <xdr:cNvSpPr txBox="1"/>
      </xdr:nvSpPr>
      <xdr:spPr>
        <a:xfrm>
          <a:off x="15266044" y="14250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4" name="テキスト ボックス 6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5" name="直線コネクタ 6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16" name="直線コネクタ 61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17" name="テキスト ボックス 61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18" name="直線コネクタ 61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19" name="テキスト ボックス 61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0" name="直線コネクタ 61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1" name="テキスト ボックス 62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2" name="直線コネクタ 62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23" name="テキスト ボックス 62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24" name="直線コネクタ 62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25" name="テキスト ボックス 62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26" name="直線コネクタ 62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27" name="テキスト ボックス 62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21771</xdr:rowOff>
    </xdr:to>
    <xdr:cxnSp macro="">
      <xdr:nvCxnSpPr>
        <xdr:cNvPr id="631" name="直線コネクタ 630"/>
        <xdr:cNvCxnSpPr/>
      </xdr:nvCxnSpPr>
      <xdr:spPr>
        <a:xfrm flipV="1">
          <a:off x="22160864" y="1337854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25598</xdr:rowOff>
    </xdr:from>
    <xdr:ext cx="469744" cy="259045"/>
    <xdr:sp macro="" textlink="">
      <xdr:nvSpPr>
        <xdr:cNvPr id="632" name="【消防施設】&#10;一人当たり面積最小値テキスト"/>
        <xdr:cNvSpPr txBox="1"/>
      </xdr:nvSpPr>
      <xdr:spPr>
        <a:xfrm>
          <a:off x="22199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21771</xdr:rowOff>
    </xdr:from>
    <xdr:to>
      <xdr:col>116</xdr:col>
      <xdr:colOff>152400</xdr:colOff>
      <xdr:row>86</xdr:row>
      <xdr:rowOff>21771</xdr:rowOff>
    </xdr:to>
    <xdr:cxnSp macro="">
      <xdr:nvCxnSpPr>
        <xdr:cNvPr id="633" name="直線コネクタ 632"/>
        <xdr:cNvCxnSpPr/>
      </xdr:nvCxnSpPr>
      <xdr:spPr>
        <a:xfrm>
          <a:off x="22072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34" name="【消防施設】&#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35" name="直線コネクタ 634"/>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59163</xdr:rowOff>
    </xdr:from>
    <xdr:ext cx="469744" cy="259045"/>
    <xdr:sp macro="" textlink="">
      <xdr:nvSpPr>
        <xdr:cNvPr id="636" name="【消防施設】&#10;一人当たり面積平均値テキスト"/>
        <xdr:cNvSpPr txBox="1"/>
      </xdr:nvSpPr>
      <xdr:spPr>
        <a:xfrm>
          <a:off x="22199600" y="13946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637" name="フローチャート: 判断 636"/>
        <xdr:cNvSpPr/>
      </xdr:nvSpPr>
      <xdr:spPr>
        <a:xfrm>
          <a:off x="221107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638" name="フローチャート: 判断 637"/>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170741</xdr:rowOff>
    </xdr:from>
    <xdr:ext cx="469744" cy="259045"/>
    <xdr:sp macro="" textlink="">
      <xdr:nvSpPr>
        <xdr:cNvPr id="639" name="n_1aveValue【消防施設】&#10;一人当たり面積"/>
        <xdr:cNvSpPr txBox="1"/>
      </xdr:nvSpPr>
      <xdr:spPr>
        <a:xfrm>
          <a:off x="21075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117929</xdr:rowOff>
    </xdr:from>
    <xdr:to>
      <xdr:col>107</xdr:col>
      <xdr:colOff>101600</xdr:colOff>
      <xdr:row>83</xdr:row>
      <xdr:rowOff>48079</xdr:rowOff>
    </xdr:to>
    <xdr:sp macro="" textlink="">
      <xdr:nvSpPr>
        <xdr:cNvPr id="640" name="フローチャート: 判断 639"/>
        <xdr:cNvSpPr/>
      </xdr:nvSpPr>
      <xdr:spPr>
        <a:xfrm>
          <a:off x="2038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64606</xdr:rowOff>
    </xdr:from>
    <xdr:ext cx="469744" cy="259045"/>
    <xdr:sp macro="" textlink="">
      <xdr:nvSpPr>
        <xdr:cNvPr id="641" name="n_2aveValue【消防施設】&#10;一人当たり面積"/>
        <xdr:cNvSpPr txBox="1"/>
      </xdr:nvSpPr>
      <xdr:spPr>
        <a:xfrm>
          <a:off x="20199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2" name="テキスト ボックス 6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3" name="テキスト ボックス 6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4" name="テキスト ボックス 6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5" name="テキスト ボックス 6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6" name="テキスト ボックス 6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117929</xdr:rowOff>
    </xdr:from>
    <xdr:to>
      <xdr:col>116</xdr:col>
      <xdr:colOff>114300</xdr:colOff>
      <xdr:row>83</xdr:row>
      <xdr:rowOff>48079</xdr:rowOff>
    </xdr:to>
    <xdr:sp macro="" textlink="">
      <xdr:nvSpPr>
        <xdr:cNvPr id="647" name="楕円 646"/>
        <xdr:cNvSpPr/>
      </xdr:nvSpPr>
      <xdr:spPr>
        <a:xfrm>
          <a:off x="221107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96356</xdr:rowOff>
    </xdr:from>
    <xdr:ext cx="469744" cy="259045"/>
    <xdr:sp macro="" textlink="">
      <xdr:nvSpPr>
        <xdr:cNvPr id="648" name="【消防施設】&#10;一人当たり面積該当値テキスト"/>
        <xdr:cNvSpPr txBox="1"/>
      </xdr:nvSpPr>
      <xdr:spPr>
        <a:xfrm>
          <a:off x="22199600" y="1415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68943</xdr:rowOff>
    </xdr:from>
    <xdr:to>
      <xdr:col>112</xdr:col>
      <xdr:colOff>38100</xdr:colOff>
      <xdr:row>82</xdr:row>
      <xdr:rowOff>170543</xdr:rowOff>
    </xdr:to>
    <xdr:sp macro="" textlink="">
      <xdr:nvSpPr>
        <xdr:cNvPr id="649" name="楕円 648"/>
        <xdr:cNvSpPr/>
      </xdr:nvSpPr>
      <xdr:spPr>
        <a:xfrm>
          <a:off x="21272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119743</xdr:rowOff>
    </xdr:from>
    <xdr:to>
      <xdr:col>116</xdr:col>
      <xdr:colOff>63500</xdr:colOff>
      <xdr:row>82</xdr:row>
      <xdr:rowOff>168729</xdr:rowOff>
    </xdr:to>
    <xdr:cxnSp macro="">
      <xdr:nvCxnSpPr>
        <xdr:cNvPr id="650" name="直線コネクタ 649"/>
        <xdr:cNvCxnSpPr/>
      </xdr:nvCxnSpPr>
      <xdr:spPr>
        <a:xfrm>
          <a:off x="21323300" y="1417864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161670</xdr:rowOff>
    </xdr:from>
    <xdr:ext cx="469744" cy="259045"/>
    <xdr:sp macro="" textlink="">
      <xdr:nvSpPr>
        <xdr:cNvPr id="651" name="n_1mainValue【消防施設】&#10;一人当たり面積"/>
        <xdr:cNvSpPr txBox="1"/>
      </xdr:nvSpPr>
      <xdr:spPr>
        <a:xfrm>
          <a:off x="21075727" y="1422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2" name="テキスト ボックス 66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3" name="直線コネクタ 66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4" name="テキスト ボックス 66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5" name="直線コネクタ 66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6" name="テキスト ボックス 66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7" name="直線コネクタ 66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8" name="テキスト ボックス 66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9" name="直線コネクタ 66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0" name="テキスト ボックス 66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1" name="直線コネクタ 67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2" name="テキスト ボックス 67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3" name="直線コネクタ 6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4" name="テキスト ボックス 67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30480</xdr:rowOff>
    </xdr:to>
    <xdr:cxnSp macro="">
      <xdr:nvCxnSpPr>
        <xdr:cNvPr id="676" name="直線コネクタ 675"/>
        <xdr:cNvCxnSpPr/>
      </xdr:nvCxnSpPr>
      <xdr:spPr>
        <a:xfrm flipV="1">
          <a:off x="16318864" y="1730121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77"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78" name="直線コネクタ 677"/>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79"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80" name="直線コネクタ 679"/>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110507</xdr:rowOff>
    </xdr:from>
    <xdr:ext cx="405111" cy="259045"/>
    <xdr:sp macro="" textlink="">
      <xdr:nvSpPr>
        <xdr:cNvPr id="681" name="【庁舎】&#10;有形固定資産減価償却率平均値テキスト"/>
        <xdr:cNvSpPr txBox="1"/>
      </xdr:nvSpPr>
      <xdr:spPr>
        <a:xfrm>
          <a:off x="163576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682" name="フローチャート: 判断 681"/>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158750</xdr:rowOff>
    </xdr:from>
    <xdr:to>
      <xdr:col>81</xdr:col>
      <xdr:colOff>101600</xdr:colOff>
      <xdr:row>105</xdr:row>
      <xdr:rowOff>88900</xdr:rowOff>
    </xdr:to>
    <xdr:sp macro="" textlink="">
      <xdr:nvSpPr>
        <xdr:cNvPr id="683" name="フローチャート: 判断 682"/>
        <xdr:cNvSpPr/>
      </xdr:nvSpPr>
      <xdr:spPr>
        <a:xfrm>
          <a:off x="15430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80027</xdr:rowOff>
    </xdr:from>
    <xdr:ext cx="405111" cy="259045"/>
    <xdr:sp macro="" textlink="">
      <xdr:nvSpPr>
        <xdr:cNvPr id="684" name="n_1aveValue【庁舎】&#10;有形固定資産減価償却率"/>
        <xdr:cNvSpPr txBox="1"/>
      </xdr:nvSpPr>
      <xdr:spPr>
        <a:xfrm>
          <a:off x="152660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135889</xdr:rowOff>
    </xdr:from>
    <xdr:to>
      <xdr:col>76</xdr:col>
      <xdr:colOff>165100</xdr:colOff>
      <xdr:row>105</xdr:row>
      <xdr:rowOff>66039</xdr:rowOff>
    </xdr:to>
    <xdr:sp macro="" textlink="">
      <xdr:nvSpPr>
        <xdr:cNvPr id="685" name="フローチャート: 判断 684"/>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82566</xdr:rowOff>
    </xdr:from>
    <xdr:ext cx="405111" cy="259045"/>
    <xdr:sp macro="" textlink="">
      <xdr:nvSpPr>
        <xdr:cNvPr id="686" name="n_2aveValue【庁舎】&#10;有形固定資産減価償却率"/>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7" name="テキスト ボックス 6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8" name="テキスト ボックス 6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9" name="テキスト ボックス 6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0" name="テキスト ボックス 6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1" name="テキスト ボックス 6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164464</xdr:rowOff>
    </xdr:from>
    <xdr:to>
      <xdr:col>85</xdr:col>
      <xdr:colOff>177800</xdr:colOff>
      <xdr:row>104</xdr:row>
      <xdr:rowOff>94614</xdr:rowOff>
    </xdr:to>
    <xdr:sp macro="" textlink="">
      <xdr:nvSpPr>
        <xdr:cNvPr id="692" name="楕円 691"/>
        <xdr:cNvSpPr/>
      </xdr:nvSpPr>
      <xdr:spPr>
        <a:xfrm>
          <a:off x="16268700" y="178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15891</xdr:rowOff>
    </xdr:from>
    <xdr:ext cx="405111" cy="259045"/>
    <xdr:sp macro="" textlink="">
      <xdr:nvSpPr>
        <xdr:cNvPr id="693" name="【庁舎】&#10;有形固定資産減価償却率該当値テキスト"/>
        <xdr:cNvSpPr txBox="1"/>
      </xdr:nvSpPr>
      <xdr:spPr>
        <a:xfrm>
          <a:off x="16357600" y="1767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29211</xdr:rowOff>
    </xdr:from>
    <xdr:to>
      <xdr:col>81</xdr:col>
      <xdr:colOff>101600</xdr:colOff>
      <xdr:row>104</xdr:row>
      <xdr:rowOff>130811</xdr:rowOff>
    </xdr:to>
    <xdr:sp macro="" textlink="">
      <xdr:nvSpPr>
        <xdr:cNvPr id="694" name="楕円 693"/>
        <xdr:cNvSpPr/>
      </xdr:nvSpPr>
      <xdr:spPr>
        <a:xfrm>
          <a:off x="154305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43814</xdr:rowOff>
    </xdr:from>
    <xdr:to>
      <xdr:col>85</xdr:col>
      <xdr:colOff>127000</xdr:colOff>
      <xdr:row>104</xdr:row>
      <xdr:rowOff>80011</xdr:rowOff>
    </xdr:to>
    <xdr:cxnSp macro="">
      <xdr:nvCxnSpPr>
        <xdr:cNvPr id="695" name="直線コネクタ 694"/>
        <xdr:cNvCxnSpPr/>
      </xdr:nvCxnSpPr>
      <xdr:spPr>
        <a:xfrm flipV="1">
          <a:off x="15481300" y="1787461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147338</xdr:rowOff>
    </xdr:from>
    <xdr:ext cx="405111" cy="259045"/>
    <xdr:sp macro="" textlink="">
      <xdr:nvSpPr>
        <xdr:cNvPr id="696" name="n_1mainValue【庁舎】&#10;有形固定資産減価償却率"/>
        <xdr:cNvSpPr txBox="1"/>
      </xdr:nvSpPr>
      <xdr:spPr>
        <a:xfrm>
          <a:off x="15266044" y="1763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718" name="直線コネクタ 717"/>
        <xdr:cNvCxnSpPr/>
      </xdr:nvCxnSpPr>
      <xdr:spPr>
        <a:xfrm flipV="1">
          <a:off x="22160864" y="174452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19" name="【庁舎】&#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20" name="直線コネクタ 719"/>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721" name="【庁舎】&#10;一人当たり面積最大値テキスト"/>
        <xdr:cNvSpPr txBox="1"/>
      </xdr:nvSpPr>
      <xdr:spPr>
        <a:xfrm>
          <a:off x="22199600" y="172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722" name="直線コネクタ 721"/>
        <xdr:cNvCxnSpPr/>
      </xdr:nvCxnSpPr>
      <xdr:spPr>
        <a:xfrm>
          <a:off x="22072600" y="1744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144290</xdr:rowOff>
    </xdr:from>
    <xdr:ext cx="469744" cy="259045"/>
    <xdr:sp macro="" textlink="">
      <xdr:nvSpPr>
        <xdr:cNvPr id="723" name="【庁舎】&#10;一人当たり面積平均値テキスト"/>
        <xdr:cNvSpPr txBox="1"/>
      </xdr:nvSpPr>
      <xdr:spPr>
        <a:xfrm>
          <a:off x="22199600" y="17803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24" name="フローチャート: 判断 723"/>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725" name="フローチャート: 判断 724"/>
        <xdr:cNvSpPr/>
      </xdr:nvSpPr>
      <xdr:spPr>
        <a:xfrm>
          <a:off x="21272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31514</xdr:rowOff>
    </xdr:from>
    <xdr:ext cx="469744" cy="259045"/>
    <xdr:sp macro="" textlink="">
      <xdr:nvSpPr>
        <xdr:cNvPr id="726" name="n_1aveValue【庁舎】&#10;一人当たり面積"/>
        <xdr:cNvSpPr txBox="1"/>
      </xdr:nvSpPr>
      <xdr:spPr>
        <a:xfrm>
          <a:off x="210757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112268</xdr:rowOff>
    </xdr:from>
    <xdr:to>
      <xdr:col>107</xdr:col>
      <xdr:colOff>101600</xdr:colOff>
      <xdr:row>105</xdr:row>
      <xdr:rowOff>42418</xdr:rowOff>
    </xdr:to>
    <xdr:sp macro="" textlink="">
      <xdr:nvSpPr>
        <xdr:cNvPr id="727" name="フローチャート: 判断 726"/>
        <xdr:cNvSpPr/>
      </xdr:nvSpPr>
      <xdr:spPr>
        <a:xfrm>
          <a:off x="20383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58945</xdr:rowOff>
    </xdr:from>
    <xdr:ext cx="469744" cy="259045"/>
    <xdr:sp macro="" textlink="">
      <xdr:nvSpPr>
        <xdr:cNvPr id="728" name="n_2aveValue【庁舎】&#10;一人当たり面積"/>
        <xdr:cNvSpPr txBox="1"/>
      </xdr:nvSpPr>
      <xdr:spPr>
        <a:xfrm>
          <a:off x="20199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34" name="楕円 733"/>
        <xdr:cNvSpPr/>
      </xdr:nvSpPr>
      <xdr:spPr>
        <a:xfrm>
          <a:off x="221107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99840</xdr:rowOff>
    </xdr:from>
    <xdr:ext cx="469744" cy="259045"/>
    <xdr:sp macro="" textlink="">
      <xdr:nvSpPr>
        <xdr:cNvPr id="735" name="【庁舎】&#10;一人当たり面積該当値テキスト"/>
        <xdr:cNvSpPr txBox="1"/>
      </xdr:nvSpPr>
      <xdr:spPr>
        <a:xfrm>
          <a:off x="22199600" y="1793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116839</xdr:rowOff>
    </xdr:from>
    <xdr:to>
      <xdr:col>112</xdr:col>
      <xdr:colOff>38100</xdr:colOff>
      <xdr:row>105</xdr:row>
      <xdr:rowOff>46989</xdr:rowOff>
    </xdr:to>
    <xdr:sp macro="" textlink="">
      <xdr:nvSpPr>
        <xdr:cNvPr id="736" name="楕円 735"/>
        <xdr:cNvSpPr/>
      </xdr:nvSpPr>
      <xdr:spPr>
        <a:xfrm>
          <a:off x="21272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167639</xdr:rowOff>
    </xdr:from>
    <xdr:to>
      <xdr:col>116</xdr:col>
      <xdr:colOff>63500</xdr:colOff>
      <xdr:row>105</xdr:row>
      <xdr:rowOff>763</xdr:rowOff>
    </xdr:to>
    <xdr:cxnSp macro="">
      <xdr:nvCxnSpPr>
        <xdr:cNvPr id="737" name="直線コネクタ 736"/>
        <xdr:cNvCxnSpPr/>
      </xdr:nvCxnSpPr>
      <xdr:spPr>
        <a:xfrm>
          <a:off x="21323300" y="179984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38116</xdr:rowOff>
    </xdr:from>
    <xdr:ext cx="469744" cy="259045"/>
    <xdr:sp macro="" textlink="">
      <xdr:nvSpPr>
        <xdr:cNvPr id="738" name="n_1mainValue【庁舎】&#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類似団体内平均と比較して，特に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が有形固定資産減価償却率が高くなっている。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本館が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建設され，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老朽</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化が進ん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でいる状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況である。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一人当たり面積も団体内平均値を下回っており，修繕等の維持管理コストは低いと考えられ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末に，今後の図書館政策の方針となる「柏市立図書館のあり方」の策定を予定している。そのため，図書館のあり方の方針に沿った改修を行っていく予定である。また，図書館豊四季台分館については，豊四季台団地建替えに伴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UR</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都市機構の面整備に合わせて，新たな場所に「移転＋複合化（建替）＋廃止（既存施設）」を行う予定である。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一方，類似団体内平均と比較して，有形固定資産減価償却率が下回っている施設は，保健所となっている。保健所は当市が中核市に移行した際に建設され，平成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年に開所のため減価償却率が低い水準となっている。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416,433
408,336
114.74
129,572,098
124,042,192
3,715,457
76,931,346
92,261,013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基準財政需要額が高齢者保健福祉費</a:t>
          </a:r>
          <a:r>
            <a:rPr kumimoji="1" lang="ja-JP" altLang="en-US" sz="1100">
              <a:solidFill>
                <a:schemeClr val="dk1"/>
              </a:solidFill>
              <a:effectLst/>
              <a:latin typeface="+mn-lt"/>
              <a:ea typeface="+mn-ea"/>
              <a:cs typeface="+mn-cs"/>
            </a:rPr>
            <a:t>や社会福祉費等で増加した一方，</a:t>
          </a:r>
          <a:r>
            <a:rPr kumimoji="1" lang="ja-JP" altLang="ja-JP" sz="1100">
              <a:solidFill>
                <a:schemeClr val="dk1"/>
              </a:solidFill>
              <a:effectLst/>
              <a:latin typeface="+mn-lt"/>
              <a:ea typeface="+mn-ea"/>
              <a:cs typeface="+mn-cs"/>
            </a:rPr>
            <a:t>基準財政収入額が</a:t>
          </a:r>
          <a:r>
            <a:rPr kumimoji="1" lang="ja-JP" altLang="en-US" sz="1100">
              <a:solidFill>
                <a:schemeClr val="dk1"/>
              </a:solidFill>
              <a:effectLst/>
              <a:latin typeface="+mn-lt"/>
              <a:ea typeface="+mn-ea"/>
              <a:cs typeface="+mn-cs"/>
            </a:rPr>
            <a:t>個人市民税</a:t>
          </a:r>
          <a:r>
            <a:rPr kumimoji="1" lang="ja-JP" altLang="ja-JP" sz="1100">
              <a:solidFill>
                <a:schemeClr val="dk1"/>
              </a:solidFill>
              <a:effectLst/>
              <a:latin typeface="+mn-lt"/>
              <a:ea typeface="+mn-ea"/>
              <a:cs typeface="+mn-cs"/>
            </a:rPr>
            <a:t>や固定資産税等で増加</a:t>
          </a:r>
          <a:r>
            <a:rPr kumimoji="1" lang="ja-JP" altLang="en-US" sz="1100">
              <a:solidFill>
                <a:schemeClr val="dk1"/>
              </a:solidFill>
              <a:effectLst/>
              <a:latin typeface="+mn-lt"/>
              <a:ea typeface="+mn-ea"/>
              <a:cs typeface="+mn-cs"/>
            </a:rPr>
            <a:t>したことから</a:t>
          </a:r>
          <a:r>
            <a:rPr kumimoji="1" lang="ja-JP" altLang="ja-JP" sz="1100">
              <a:solidFill>
                <a:schemeClr val="dk1"/>
              </a:solidFill>
              <a:effectLst/>
              <a:latin typeface="+mn-lt"/>
              <a:ea typeface="+mn-ea"/>
              <a:cs typeface="+mn-cs"/>
            </a:rPr>
            <a:t>，単年度の指数</a:t>
          </a:r>
          <a:r>
            <a:rPr kumimoji="1" lang="ja-JP" altLang="en-US" sz="1100">
              <a:solidFill>
                <a:schemeClr val="dk1"/>
              </a:solidFill>
              <a:effectLst/>
              <a:latin typeface="+mn-lt"/>
              <a:ea typeface="+mn-ea"/>
              <a:cs typeface="+mn-cs"/>
            </a:rPr>
            <a:t>では増加となったが</a:t>
          </a:r>
          <a:r>
            <a:rPr kumimoji="1" lang="ja-JP" altLang="ja-JP" sz="1100">
              <a:solidFill>
                <a:schemeClr val="dk1"/>
              </a:solidFill>
              <a:effectLst/>
              <a:latin typeface="+mn-lt"/>
              <a:ea typeface="+mn-ea"/>
              <a:cs typeface="+mn-cs"/>
            </a:rPr>
            <a:t>，財政力指数は３ヵ年平均で算出するため，</a:t>
          </a:r>
          <a:r>
            <a:rPr kumimoji="1" lang="ja-JP" altLang="en-US" sz="1100">
              <a:solidFill>
                <a:schemeClr val="dk1"/>
              </a:solidFill>
              <a:effectLst/>
              <a:latin typeface="+mn-lt"/>
              <a:ea typeface="+mn-ea"/>
              <a:cs typeface="+mn-cs"/>
            </a:rPr>
            <a:t>前年度横ばい</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指数は類似団体平均を上回っているが，平成２４年度以降ほぼ横ばいになっているため，柏市第二次行政経営方針の取組を進め，財政基盤の強化を図る。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59972</xdr:rowOff>
    </xdr:from>
    <xdr:to>
      <xdr:col>23</xdr:col>
      <xdr:colOff>133350</xdr:colOff>
      <xdr:row>40</xdr:row>
      <xdr:rowOff>59972</xdr:rowOff>
    </xdr:to>
    <xdr:cxnSp macro="">
      <xdr:nvCxnSpPr>
        <xdr:cNvPr id="69" name="直線コネクタ 68"/>
        <xdr:cNvCxnSpPr/>
      </xdr:nvCxnSpPr>
      <xdr:spPr>
        <a:xfrm>
          <a:off x="4114800" y="6917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59972</xdr:rowOff>
    </xdr:from>
    <xdr:to>
      <xdr:col>19</xdr:col>
      <xdr:colOff>133350</xdr:colOff>
      <xdr:row>40</xdr:row>
      <xdr:rowOff>73378</xdr:rowOff>
    </xdr:to>
    <xdr:cxnSp macro="">
      <xdr:nvCxnSpPr>
        <xdr:cNvPr id="72" name="直線コネクタ 71"/>
        <xdr:cNvCxnSpPr/>
      </xdr:nvCxnSpPr>
      <xdr:spPr>
        <a:xfrm flipV="1">
          <a:off x="3225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73378</xdr:rowOff>
    </xdr:from>
    <xdr:to>
      <xdr:col>15</xdr:col>
      <xdr:colOff>82550</xdr:colOff>
      <xdr:row>40</xdr:row>
      <xdr:rowOff>86783</xdr:rowOff>
    </xdr:to>
    <xdr:cxnSp macro="">
      <xdr:nvCxnSpPr>
        <xdr:cNvPr id="75" name="直線コネクタ 74"/>
        <xdr:cNvCxnSpPr/>
      </xdr:nvCxnSpPr>
      <xdr:spPr>
        <a:xfrm flipV="1">
          <a:off x="2336800" y="693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100189</xdr:rowOff>
    </xdr:to>
    <xdr:cxnSp macro="">
      <xdr:nvCxnSpPr>
        <xdr:cNvPr id="78" name="直線コネクタ 77"/>
        <xdr:cNvCxnSpPr/>
      </xdr:nvCxnSpPr>
      <xdr:spPr>
        <a:xfrm flipV="1">
          <a:off x="1447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7355</xdr:rowOff>
    </xdr:from>
    <xdr:ext cx="762000" cy="259045"/>
    <xdr:sp macro="" textlink="">
      <xdr:nvSpPr>
        <xdr:cNvPr id="80" name="テキスト ボックス 79"/>
        <xdr:cNvSpPr txBox="1"/>
      </xdr:nvSpPr>
      <xdr:spPr>
        <a:xfrm>
          <a:off x="1955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9172</xdr:rowOff>
    </xdr:from>
    <xdr:to>
      <xdr:col>23</xdr:col>
      <xdr:colOff>184150</xdr:colOff>
      <xdr:row>40</xdr:row>
      <xdr:rowOff>110772</xdr:rowOff>
    </xdr:to>
    <xdr:sp macro="" textlink="">
      <xdr:nvSpPr>
        <xdr:cNvPr id="88" name="楕円 87"/>
        <xdr:cNvSpPr/>
      </xdr:nvSpPr>
      <xdr:spPr>
        <a:xfrm>
          <a:off x="49022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25699</xdr:rowOff>
    </xdr:from>
    <xdr:ext cx="762000" cy="259045"/>
    <xdr:sp macro="" textlink="">
      <xdr:nvSpPr>
        <xdr:cNvPr id="89" name="財政力該当値テキスト"/>
        <xdr:cNvSpPr txBox="1"/>
      </xdr:nvSpPr>
      <xdr:spPr>
        <a:xfrm>
          <a:off x="5041900" y="67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9172</xdr:rowOff>
    </xdr:from>
    <xdr:to>
      <xdr:col>19</xdr:col>
      <xdr:colOff>184150</xdr:colOff>
      <xdr:row>40</xdr:row>
      <xdr:rowOff>110772</xdr:rowOff>
    </xdr:to>
    <xdr:sp macro="" textlink="">
      <xdr:nvSpPr>
        <xdr:cNvPr id="90" name="楕円 89"/>
        <xdr:cNvSpPr/>
      </xdr:nvSpPr>
      <xdr:spPr>
        <a:xfrm>
          <a:off x="4064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120949</xdr:rowOff>
    </xdr:from>
    <xdr:ext cx="736600" cy="259045"/>
    <xdr:sp macro="" textlink="">
      <xdr:nvSpPr>
        <xdr:cNvPr id="91" name="テキスト ボックス 90"/>
        <xdr:cNvSpPr txBox="1"/>
      </xdr:nvSpPr>
      <xdr:spPr>
        <a:xfrm>
          <a:off x="3733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22578</xdr:rowOff>
    </xdr:from>
    <xdr:to>
      <xdr:col>15</xdr:col>
      <xdr:colOff>133350</xdr:colOff>
      <xdr:row>40</xdr:row>
      <xdr:rowOff>124178</xdr:rowOff>
    </xdr:to>
    <xdr:sp macro="" textlink="">
      <xdr:nvSpPr>
        <xdr:cNvPr id="92" name="楕円 91"/>
        <xdr:cNvSpPr/>
      </xdr:nvSpPr>
      <xdr:spPr>
        <a:xfrm>
          <a:off x="3175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134355</xdr:rowOff>
    </xdr:from>
    <xdr:ext cx="762000" cy="259045"/>
    <xdr:sp macro="" textlink="">
      <xdr:nvSpPr>
        <xdr:cNvPr id="93" name="テキスト ボックス 92"/>
        <xdr:cNvSpPr txBox="1"/>
      </xdr:nvSpPr>
      <xdr:spPr>
        <a:xfrm>
          <a:off x="2844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49389</xdr:rowOff>
    </xdr:from>
    <xdr:to>
      <xdr:col>7</xdr:col>
      <xdr:colOff>31750</xdr:colOff>
      <xdr:row>40</xdr:row>
      <xdr:rowOff>150989</xdr:rowOff>
    </xdr:to>
    <xdr:sp macro="" textlink="">
      <xdr:nvSpPr>
        <xdr:cNvPr id="96" name="楕円 95"/>
        <xdr:cNvSpPr/>
      </xdr:nvSpPr>
      <xdr:spPr>
        <a:xfrm>
          <a:off x="1397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161166</xdr:rowOff>
    </xdr:from>
    <xdr:ext cx="762000" cy="259045"/>
    <xdr:sp macro="" textlink="">
      <xdr:nvSpPr>
        <xdr:cNvPr id="97" name="テキスト ボックス 96"/>
        <xdr:cNvSpPr txBox="1"/>
      </xdr:nvSpPr>
      <xdr:spPr>
        <a:xfrm>
          <a:off x="1066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物件費や扶助費等が増加したものの，</a:t>
          </a:r>
          <a:r>
            <a:rPr kumimoji="1" lang="ja-JP" altLang="en-US" sz="1100">
              <a:solidFill>
                <a:schemeClr val="dk1"/>
              </a:solidFill>
              <a:effectLst/>
              <a:latin typeface="+mn-lt"/>
              <a:ea typeface="+mn-ea"/>
              <a:cs typeface="+mn-cs"/>
            </a:rPr>
            <a:t>個人市民税や固定資産税等の市税や地方消費税交付金等の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がそれを上回ったことから</a:t>
          </a:r>
          <a:r>
            <a:rPr kumimoji="1" lang="ja-JP" altLang="ja-JP" sz="1100">
              <a:solidFill>
                <a:schemeClr val="dk1"/>
              </a:solidFill>
              <a:effectLst/>
              <a:latin typeface="+mn-lt"/>
              <a:ea typeface="+mn-ea"/>
              <a:cs typeface="+mn-cs"/>
            </a:rPr>
            <a:t>，対前年度比０．</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ポイントの減少となった。</a:t>
          </a:r>
          <a:endParaRPr lang="ja-JP" altLang="ja-JP" sz="1400">
            <a:effectLst/>
          </a:endParaRPr>
        </a:p>
        <a:p>
          <a:r>
            <a:rPr kumimoji="1" lang="ja-JP" altLang="ja-JP" sz="1100">
              <a:solidFill>
                <a:schemeClr val="dk1"/>
              </a:solidFill>
              <a:effectLst/>
              <a:latin typeface="+mn-lt"/>
              <a:ea typeface="+mn-ea"/>
              <a:cs typeface="+mn-cs"/>
            </a:rPr>
            <a:t>　前年度</a:t>
          </a:r>
          <a:r>
            <a:rPr kumimoji="1" lang="ja-JP" altLang="en-US" sz="1100">
              <a:solidFill>
                <a:schemeClr val="dk1"/>
              </a:solidFill>
              <a:effectLst/>
              <a:latin typeface="+mn-lt"/>
              <a:ea typeface="+mn-ea"/>
              <a:cs typeface="+mn-cs"/>
            </a:rPr>
            <a:t>に比べ</a:t>
          </a:r>
          <a:r>
            <a:rPr kumimoji="1" lang="ja-JP" altLang="ja-JP" sz="1100">
              <a:solidFill>
                <a:schemeClr val="dk1"/>
              </a:solidFill>
              <a:effectLst/>
              <a:latin typeface="+mn-lt"/>
              <a:ea typeface="+mn-ea"/>
              <a:cs typeface="+mn-cs"/>
            </a:rPr>
            <a:t>数値は改善したものの，</a:t>
          </a:r>
          <a:r>
            <a:rPr kumimoji="1" lang="ja-JP" altLang="en-US" sz="1100">
              <a:solidFill>
                <a:schemeClr val="dk1"/>
              </a:solidFill>
              <a:effectLst/>
              <a:latin typeface="+mn-lt"/>
              <a:ea typeface="+mn-ea"/>
              <a:cs typeface="+mn-cs"/>
            </a:rPr>
            <a:t>依然</a:t>
          </a:r>
          <a:r>
            <a:rPr kumimoji="1" lang="ja-JP" altLang="ja-JP" sz="1100">
              <a:solidFill>
                <a:schemeClr val="dk1"/>
              </a:solidFill>
              <a:effectLst/>
              <a:latin typeface="+mn-lt"/>
              <a:ea typeface="+mn-ea"/>
              <a:cs typeface="+mn-cs"/>
            </a:rPr>
            <a:t>高水準で硬直化していることから，引き続き柏市第二次行政経営方針に基づき，収納対策の強化，受益者負担の適正化，歳出削減などの取組を進め，経常収支比率の改善を目指す。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82804</xdr:rowOff>
    </xdr:from>
    <xdr:to>
      <xdr:col>23</xdr:col>
      <xdr:colOff>133350</xdr:colOff>
      <xdr:row>64</xdr:row>
      <xdr:rowOff>126238</xdr:rowOff>
    </xdr:to>
    <xdr:cxnSp macro="">
      <xdr:nvCxnSpPr>
        <xdr:cNvPr id="130" name="直線コネクタ 129"/>
        <xdr:cNvCxnSpPr/>
      </xdr:nvCxnSpPr>
      <xdr:spPr>
        <a:xfrm flipV="1">
          <a:off x="4114800" y="1105560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126238</xdr:rowOff>
    </xdr:from>
    <xdr:to>
      <xdr:col>19</xdr:col>
      <xdr:colOff>133350</xdr:colOff>
      <xdr:row>64</xdr:row>
      <xdr:rowOff>140716</xdr:rowOff>
    </xdr:to>
    <xdr:cxnSp macro="">
      <xdr:nvCxnSpPr>
        <xdr:cNvPr id="133" name="直線コネクタ 132"/>
        <xdr:cNvCxnSpPr/>
      </xdr:nvCxnSpPr>
      <xdr:spPr>
        <a:xfrm flipV="1">
          <a:off x="3225800" y="1109903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19321</xdr:rowOff>
    </xdr:from>
    <xdr:ext cx="736600" cy="259045"/>
    <xdr:sp macro="" textlink="">
      <xdr:nvSpPr>
        <xdr:cNvPr id="135" name="テキスト ボックス 134"/>
        <xdr:cNvSpPr txBox="1"/>
      </xdr:nvSpPr>
      <xdr:spPr>
        <a:xfrm>
          <a:off x="3733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135890</xdr:rowOff>
    </xdr:from>
    <xdr:to>
      <xdr:col>15</xdr:col>
      <xdr:colOff>82550</xdr:colOff>
      <xdr:row>64</xdr:row>
      <xdr:rowOff>140716</xdr:rowOff>
    </xdr:to>
    <xdr:cxnSp macro="">
      <xdr:nvCxnSpPr>
        <xdr:cNvPr id="136" name="直線コネクタ 135"/>
        <xdr:cNvCxnSpPr/>
      </xdr:nvCxnSpPr>
      <xdr:spPr>
        <a:xfrm>
          <a:off x="2336800" y="1110869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100347</xdr:rowOff>
    </xdr:from>
    <xdr:ext cx="762000" cy="259045"/>
    <xdr:sp macro="" textlink="">
      <xdr:nvSpPr>
        <xdr:cNvPr id="138" name="テキスト ボックス 137"/>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131064</xdr:rowOff>
    </xdr:from>
    <xdr:to>
      <xdr:col>11</xdr:col>
      <xdr:colOff>31750</xdr:colOff>
      <xdr:row>64</xdr:row>
      <xdr:rowOff>135890</xdr:rowOff>
    </xdr:to>
    <xdr:cxnSp macro="">
      <xdr:nvCxnSpPr>
        <xdr:cNvPr id="139" name="直線コネクタ 138"/>
        <xdr:cNvCxnSpPr/>
      </xdr:nvCxnSpPr>
      <xdr:spPr>
        <a:xfrm>
          <a:off x="1447800" y="1110386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143781</xdr:rowOff>
    </xdr:from>
    <xdr:ext cx="762000" cy="259045"/>
    <xdr:sp macro="" textlink="">
      <xdr:nvSpPr>
        <xdr:cNvPr id="141" name="テキスト ボックス 140"/>
        <xdr:cNvSpPr txBox="1"/>
      </xdr:nvSpPr>
      <xdr:spPr>
        <a:xfrm>
          <a:off x="1955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3" name="テキスト ボックス 142"/>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32004</xdr:rowOff>
    </xdr:from>
    <xdr:to>
      <xdr:col>23</xdr:col>
      <xdr:colOff>184150</xdr:colOff>
      <xdr:row>64</xdr:row>
      <xdr:rowOff>133604</xdr:rowOff>
    </xdr:to>
    <xdr:sp macro="" textlink="">
      <xdr:nvSpPr>
        <xdr:cNvPr id="149" name="楕円 148"/>
        <xdr:cNvSpPr/>
      </xdr:nvSpPr>
      <xdr:spPr>
        <a:xfrm>
          <a:off x="49022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48531</xdr:rowOff>
    </xdr:from>
    <xdr:ext cx="762000" cy="259045"/>
    <xdr:sp macro="" textlink="">
      <xdr:nvSpPr>
        <xdr:cNvPr id="150" name="財政構造の弾力性該当値テキスト"/>
        <xdr:cNvSpPr txBox="1"/>
      </xdr:nvSpPr>
      <xdr:spPr>
        <a:xfrm>
          <a:off x="50419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75438</xdr:rowOff>
    </xdr:from>
    <xdr:to>
      <xdr:col>19</xdr:col>
      <xdr:colOff>184150</xdr:colOff>
      <xdr:row>65</xdr:row>
      <xdr:rowOff>5588</xdr:rowOff>
    </xdr:to>
    <xdr:sp macro="" textlink="">
      <xdr:nvSpPr>
        <xdr:cNvPr id="151" name="楕円 150"/>
        <xdr:cNvSpPr/>
      </xdr:nvSpPr>
      <xdr:spPr>
        <a:xfrm>
          <a:off x="4064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15765</xdr:rowOff>
    </xdr:from>
    <xdr:ext cx="736600" cy="259045"/>
    <xdr:sp macro="" textlink="">
      <xdr:nvSpPr>
        <xdr:cNvPr id="152" name="テキスト ボックス 151"/>
        <xdr:cNvSpPr txBox="1"/>
      </xdr:nvSpPr>
      <xdr:spPr>
        <a:xfrm>
          <a:off x="3733800" y="10817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89916</xdr:rowOff>
    </xdr:from>
    <xdr:to>
      <xdr:col>15</xdr:col>
      <xdr:colOff>133350</xdr:colOff>
      <xdr:row>65</xdr:row>
      <xdr:rowOff>20066</xdr:rowOff>
    </xdr:to>
    <xdr:sp macro="" textlink="">
      <xdr:nvSpPr>
        <xdr:cNvPr id="153" name="楕円 152"/>
        <xdr:cNvSpPr/>
      </xdr:nvSpPr>
      <xdr:spPr>
        <a:xfrm>
          <a:off x="3175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4843</xdr:rowOff>
    </xdr:from>
    <xdr:ext cx="762000" cy="259045"/>
    <xdr:sp macro="" textlink="">
      <xdr:nvSpPr>
        <xdr:cNvPr id="154" name="テキスト ボックス 153"/>
        <xdr:cNvSpPr txBox="1"/>
      </xdr:nvSpPr>
      <xdr:spPr>
        <a:xfrm>
          <a:off x="2844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85090</xdr:rowOff>
    </xdr:from>
    <xdr:to>
      <xdr:col>11</xdr:col>
      <xdr:colOff>82550</xdr:colOff>
      <xdr:row>65</xdr:row>
      <xdr:rowOff>15240</xdr:rowOff>
    </xdr:to>
    <xdr:sp macro="" textlink="">
      <xdr:nvSpPr>
        <xdr:cNvPr id="155" name="楕円 154"/>
        <xdr:cNvSpPr/>
      </xdr:nvSpPr>
      <xdr:spPr>
        <a:xfrm>
          <a:off x="2286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56" name="テキスト ボックス 155"/>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57" name="楕円 156"/>
        <xdr:cNvSpPr/>
      </xdr:nvSpPr>
      <xdr:spPr>
        <a:xfrm>
          <a:off x="1397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166641</xdr:rowOff>
    </xdr:from>
    <xdr:ext cx="762000" cy="259045"/>
    <xdr:sp macro="" textlink="">
      <xdr:nvSpPr>
        <xdr:cNvPr id="158" name="テキスト ボックス 157"/>
        <xdr:cNvSpPr txBox="1"/>
      </xdr:nvSpPr>
      <xdr:spPr>
        <a:xfrm>
          <a:off x="1066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業務の民間委託化</a:t>
          </a:r>
          <a:r>
            <a:rPr kumimoji="1" lang="ja-JP" altLang="en-US" sz="1100">
              <a:solidFill>
                <a:sysClr val="windowText" lastClr="000000"/>
              </a:solidFill>
              <a:effectLst/>
              <a:latin typeface="+mn-lt"/>
              <a:ea typeface="+mn-ea"/>
              <a:cs typeface="+mn-cs"/>
            </a:rPr>
            <a:t>や賃金の増加等</a:t>
          </a:r>
          <a:r>
            <a:rPr kumimoji="1" lang="ja-JP" altLang="ja-JP" sz="1100">
              <a:solidFill>
                <a:sysClr val="windowText" lastClr="000000"/>
              </a:solidFill>
              <a:effectLst/>
              <a:latin typeface="+mn-lt"/>
              <a:ea typeface="+mn-ea"/>
              <a:cs typeface="+mn-cs"/>
            </a:rPr>
            <a:t>物件費は増加傾向にある。人件費</a:t>
          </a:r>
          <a:r>
            <a:rPr kumimoji="1" lang="ja-JP" altLang="en-US" sz="1100">
              <a:solidFill>
                <a:sysClr val="windowText" lastClr="000000"/>
              </a:solidFill>
              <a:effectLst/>
              <a:latin typeface="+mn-lt"/>
              <a:ea typeface="+mn-ea"/>
              <a:cs typeface="+mn-cs"/>
            </a:rPr>
            <a:t>については，新陳代謝により給料等が減少したが，共済費が増加したため，ほぼ横ばいとなった。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分母である人口増により人口１人当たりの決算額は減少しているが，</a:t>
          </a:r>
          <a:r>
            <a:rPr kumimoji="1" lang="ja-JP" altLang="ja-JP" sz="1100">
              <a:solidFill>
                <a:sysClr val="windowText" lastClr="000000"/>
              </a:solidFill>
              <a:effectLst/>
              <a:latin typeface="+mn-lt"/>
              <a:ea typeface="+mn-ea"/>
              <a:cs typeface="+mn-cs"/>
            </a:rPr>
            <a:t>引き続き，柏市第二次行政経営方針に基づく経常経費の削減に努めるとともに，職員数や給与水準の適正化により人件費の抑制に努める。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101136</xdr:rowOff>
    </xdr:from>
    <xdr:to>
      <xdr:col>23</xdr:col>
      <xdr:colOff>133350</xdr:colOff>
      <xdr:row>83</xdr:row>
      <xdr:rowOff>107000</xdr:rowOff>
    </xdr:to>
    <xdr:cxnSp macro="">
      <xdr:nvCxnSpPr>
        <xdr:cNvPr id="191" name="直線コネクタ 190"/>
        <xdr:cNvCxnSpPr/>
      </xdr:nvCxnSpPr>
      <xdr:spPr>
        <a:xfrm flipV="1">
          <a:off x="4114800" y="14331486"/>
          <a:ext cx="838200" cy="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28560</xdr:rowOff>
    </xdr:from>
    <xdr:ext cx="762000" cy="259045"/>
    <xdr:sp macro="" textlink="">
      <xdr:nvSpPr>
        <xdr:cNvPr id="192" name="人件費・物件費等の状況平均値テキスト"/>
        <xdr:cNvSpPr txBox="1"/>
      </xdr:nvSpPr>
      <xdr:spPr>
        <a:xfrm>
          <a:off x="5041900" y="1443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107000</xdr:rowOff>
    </xdr:from>
    <xdr:to>
      <xdr:col>19</xdr:col>
      <xdr:colOff>133350</xdr:colOff>
      <xdr:row>83</xdr:row>
      <xdr:rowOff>161461</xdr:rowOff>
    </xdr:to>
    <xdr:cxnSp macro="">
      <xdr:nvCxnSpPr>
        <xdr:cNvPr id="194" name="直線コネクタ 193"/>
        <xdr:cNvCxnSpPr/>
      </xdr:nvCxnSpPr>
      <xdr:spPr>
        <a:xfrm flipV="1">
          <a:off x="3225800" y="14337350"/>
          <a:ext cx="889000" cy="5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155239</xdr:rowOff>
    </xdr:from>
    <xdr:ext cx="736600" cy="259045"/>
    <xdr:sp macro="" textlink="">
      <xdr:nvSpPr>
        <xdr:cNvPr id="196" name="テキスト ボックス 195"/>
        <xdr:cNvSpPr txBox="1"/>
      </xdr:nvSpPr>
      <xdr:spPr>
        <a:xfrm>
          <a:off x="3733800" y="14557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114336</xdr:rowOff>
    </xdr:from>
    <xdr:to>
      <xdr:col>15</xdr:col>
      <xdr:colOff>82550</xdr:colOff>
      <xdr:row>83</xdr:row>
      <xdr:rowOff>161461</xdr:rowOff>
    </xdr:to>
    <xdr:cxnSp macro="">
      <xdr:nvCxnSpPr>
        <xdr:cNvPr id="197" name="直線コネクタ 196"/>
        <xdr:cNvCxnSpPr/>
      </xdr:nvCxnSpPr>
      <xdr:spPr>
        <a:xfrm>
          <a:off x="2336800" y="14344686"/>
          <a:ext cx="889000" cy="4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198" name="フローチャート: 判断 197"/>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141171</xdr:rowOff>
    </xdr:from>
    <xdr:ext cx="762000" cy="259045"/>
    <xdr:sp macro="" textlink="">
      <xdr:nvSpPr>
        <xdr:cNvPr id="199" name="テキスト ボックス 198"/>
        <xdr:cNvSpPr txBox="1"/>
      </xdr:nvSpPr>
      <xdr:spPr>
        <a:xfrm>
          <a:off x="2844800" y="1454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68923</xdr:rowOff>
    </xdr:from>
    <xdr:to>
      <xdr:col>11</xdr:col>
      <xdr:colOff>31750</xdr:colOff>
      <xdr:row>83</xdr:row>
      <xdr:rowOff>114336</xdr:rowOff>
    </xdr:to>
    <xdr:cxnSp macro="">
      <xdr:nvCxnSpPr>
        <xdr:cNvPr id="200" name="直線コネクタ 199"/>
        <xdr:cNvCxnSpPr/>
      </xdr:nvCxnSpPr>
      <xdr:spPr>
        <a:xfrm>
          <a:off x="1447800" y="14299273"/>
          <a:ext cx="889000" cy="4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41016</xdr:rowOff>
    </xdr:from>
    <xdr:to>
      <xdr:col>11</xdr:col>
      <xdr:colOff>82550</xdr:colOff>
      <xdr:row>84</xdr:row>
      <xdr:rowOff>142616</xdr:rowOff>
    </xdr:to>
    <xdr:sp macro="" textlink="">
      <xdr:nvSpPr>
        <xdr:cNvPr id="201" name="フローチャート: 判断 200"/>
        <xdr:cNvSpPr/>
      </xdr:nvSpPr>
      <xdr:spPr>
        <a:xfrm>
          <a:off x="2286000" y="144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127393</xdr:rowOff>
    </xdr:from>
    <xdr:ext cx="762000" cy="259045"/>
    <xdr:sp macro="" textlink="">
      <xdr:nvSpPr>
        <xdr:cNvPr id="202" name="テキスト ボックス 201"/>
        <xdr:cNvSpPr txBox="1"/>
      </xdr:nvSpPr>
      <xdr:spPr>
        <a:xfrm>
          <a:off x="1955800" y="1452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114088</xdr:rowOff>
    </xdr:from>
    <xdr:to>
      <xdr:col>7</xdr:col>
      <xdr:colOff>31750</xdr:colOff>
      <xdr:row>84</xdr:row>
      <xdr:rowOff>44238</xdr:rowOff>
    </xdr:to>
    <xdr:sp macro="" textlink="">
      <xdr:nvSpPr>
        <xdr:cNvPr id="203" name="フローチャート: 判断 202"/>
        <xdr:cNvSpPr/>
      </xdr:nvSpPr>
      <xdr:spPr>
        <a:xfrm>
          <a:off x="1397000" y="143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29015</xdr:rowOff>
    </xdr:from>
    <xdr:ext cx="762000" cy="259045"/>
    <xdr:sp macro="" textlink="">
      <xdr:nvSpPr>
        <xdr:cNvPr id="204" name="テキスト ボックス 203"/>
        <xdr:cNvSpPr txBox="1"/>
      </xdr:nvSpPr>
      <xdr:spPr>
        <a:xfrm>
          <a:off x="1066800" y="1443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50336</xdr:rowOff>
    </xdr:from>
    <xdr:to>
      <xdr:col>23</xdr:col>
      <xdr:colOff>184150</xdr:colOff>
      <xdr:row>83</xdr:row>
      <xdr:rowOff>151936</xdr:rowOff>
    </xdr:to>
    <xdr:sp macro="" textlink="">
      <xdr:nvSpPr>
        <xdr:cNvPr id="210" name="楕円 209"/>
        <xdr:cNvSpPr/>
      </xdr:nvSpPr>
      <xdr:spPr>
        <a:xfrm>
          <a:off x="4902200" y="1428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66863</xdr:rowOff>
    </xdr:from>
    <xdr:ext cx="762000" cy="259045"/>
    <xdr:sp macro="" textlink="">
      <xdr:nvSpPr>
        <xdr:cNvPr id="211" name="人件費・物件費等の状況該当値テキスト"/>
        <xdr:cNvSpPr txBox="1"/>
      </xdr:nvSpPr>
      <xdr:spPr>
        <a:xfrm>
          <a:off x="5041900" y="1412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56200</xdr:rowOff>
    </xdr:from>
    <xdr:to>
      <xdr:col>19</xdr:col>
      <xdr:colOff>184150</xdr:colOff>
      <xdr:row>83</xdr:row>
      <xdr:rowOff>157800</xdr:rowOff>
    </xdr:to>
    <xdr:sp macro="" textlink="">
      <xdr:nvSpPr>
        <xdr:cNvPr id="212" name="楕円 211"/>
        <xdr:cNvSpPr/>
      </xdr:nvSpPr>
      <xdr:spPr>
        <a:xfrm>
          <a:off x="4064000" y="142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167977</xdr:rowOff>
    </xdr:from>
    <xdr:ext cx="736600" cy="259045"/>
    <xdr:sp macro="" textlink="">
      <xdr:nvSpPr>
        <xdr:cNvPr id="213" name="テキスト ボックス 212"/>
        <xdr:cNvSpPr txBox="1"/>
      </xdr:nvSpPr>
      <xdr:spPr>
        <a:xfrm>
          <a:off x="3733800" y="14055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110661</xdr:rowOff>
    </xdr:from>
    <xdr:to>
      <xdr:col>15</xdr:col>
      <xdr:colOff>133350</xdr:colOff>
      <xdr:row>84</xdr:row>
      <xdr:rowOff>40811</xdr:rowOff>
    </xdr:to>
    <xdr:sp macro="" textlink="">
      <xdr:nvSpPr>
        <xdr:cNvPr id="214" name="楕円 213"/>
        <xdr:cNvSpPr/>
      </xdr:nvSpPr>
      <xdr:spPr>
        <a:xfrm>
          <a:off x="3175000" y="143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50988</xdr:rowOff>
    </xdr:from>
    <xdr:ext cx="762000" cy="259045"/>
    <xdr:sp macro="" textlink="">
      <xdr:nvSpPr>
        <xdr:cNvPr id="215" name="テキスト ボックス 214"/>
        <xdr:cNvSpPr txBox="1"/>
      </xdr:nvSpPr>
      <xdr:spPr>
        <a:xfrm>
          <a:off x="2844800" y="1410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63536</xdr:rowOff>
    </xdr:from>
    <xdr:to>
      <xdr:col>11</xdr:col>
      <xdr:colOff>82550</xdr:colOff>
      <xdr:row>83</xdr:row>
      <xdr:rowOff>165136</xdr:rowOff>
    </xdr:to>
    <xdr:sp macro="" textlink="">
      <xdr:nvSpPr>
        <xdr:cNvPr id="216" name="楕円 215"/>
        <xdr:cNvSpPr/>
      </xdr:nvSpPr>
      <xdr:spPr>
        <a:xfrm>
          <a:off x="2286000" y="1429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3863</xdr:rowOff>
    </xdr:from>
    <xdr:ext cx="762000" cy="259045"/>
    <xdr:sp macro="" textlink="">
      <xdr:nvSpPr>
        <xdr:cNvPr id="217" name="テキスト ボックス 216"/>
        <xdr:cNvSpPr txBox="1"/>
      </xdr:nvSpPr>
      <xdr:spPr>
        <a:xfrm>
          <a:off x="1955800" y="1406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18123</xdr:rowOff>
    </xdr:from>
    <xdr:to>
      <xdr:col>7</xdr:col>
      <xdr:colOff>31750</xdr:colOff>
      <xdr:row>83</xdr:row>
      <xdr:rowOff>119723</xdr:rowOff>
    </xdr:to>
    <xdr:sp macro="" textlink="">
      <xdr:nvSpPr>
        <xdr:cNvPr id="218" name="楕円 217"/>
        <xdr:cNvSpPr/>
      </xdr:nvSpPr>
      <xdr:spPr>
        <a:xfrm>
          <a:off x="1397000" y="1424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129900</xdr:rowOff>
    </xdr:from>
    <xdr:ext cx="762000" cy="259045"/>
    <xdr:sp macro="" textlink="">
      <xdr:nvSpPr>
        <xdr:cNvPr id="219" name="テキスト ボックス 218"/>
        <xdr:cNvSpPr txBox="1"/>
      </xdr:nvSpPr>
      <xdr:spPr>
        <a:xfrm>
          <a:off x="1066800" y="1401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給与改定率は国と同率ではあるが，</a:t>
          </a:r>
          <a:r>
            <a:rPr kumimoji="1" lang="ja-JP" altLang="ja-JP" sz="1100" b="0" i="0" baseline="0">
              <a:solidFill>
                <a:schemeClr val="dk1"/>
              </a:solidFill>
              <a:effectLst/>
              <a:latin typeface="+mn-lt"/>
              <a:ea typeface="+mn-ea"/>
              <a:cs typeface="+mn-cs"/>
            </a:rPr>
            <a:t>平成２６年度に実施した昇給制度において，平成２７年１月の昇給を国は標準３号としたが，本市においては平成２６年７月に標準４号の昇給を行っていること，また一部高位の号について国よりも高い号があることにより，</a:t>
          </a:r>
          <a:r>
            <a:rPr kumimoji="1" lang="ja-JP" altLang="ja-JP" sz="1100">
              <a:solidFill>
                <a:schemeClr val="dk1"/>
              </a:solidFill>
              <a:effectLst/>
              <a:latin typeface="+mn-lt"/>
              <a:ea typeface="+mn-ea"/>
              <a:cs typeface="+mn-cs"/>
            </a:rPr>
            <a:t>対前年度と同等の水準となった</a:t>
          </a:r>
          <a:r>
            <a:rPr kumimoji="1" lang="ja-JP" altLang="ja-JP" sz="1100" b="0" i="0" baseline="0">
              <a:solidFill>
                <a:schemeClr val="dk1"/>
              </a:solidFill>
              <a:effectLst/>
              <a:latin typeface="+mn-lt"/>
              <a:ea typeface="+mn-ea"/>
              <a:cs typeface="+mn-cs"/>
            </a:rPr>
            <a:t>。　</a:t>
          </a:r>
          <a:endParaRPr lang="ja-JP" altLang="ja-JP" sz="1400">
            <a:effectLst/>
          </a:endParaRPr>
        </a:p>
        <a:p>
          <a:r>
            <a:rPr kumimoji="1" lang="ja-JP" altLang="ja-JP" sz="1100" b="0" i="0" baseline="0">
              <a:solidFill>
                <a:schemeClr val="dk1"/>
              </a:solidFill>
              <a:effectLst/>
              <a:latin typeface="+mn-lt"/>
              <a:ea typeface="+mn-ea"/>
              <a:cs typeface="+mn-cs"/>
            </a:rPr>
            <a:t>　昨年度に引き続き，今年度も定年退職者数が多いため，職員の</a:t>
          </a:r>
          <a:r>
            <a:rPr kumimoji="1" lang="ja-JP" altLang="ja-JP" sz="1100">
              <a:solidFill>
                <a:schemeClr val="dk1"/>
              </a:solidFill>
              <a:effectLst/>
              <a:latin typeface="+mn-lt"/>
              <a:ea typeface="+mn-ea"/>
              <a:cs typeface="+mn-cs"/>
            </a:rPr>
            <a:t>年齢構成の若返りが進み，今後指数は低下していくことが見込まれると予測している。</a:t>
          </a:r>
          <a:endParaRPr lang="ja-JP" altLang="ja-JP" sz="1400">
            <a:effectLst/>
          </a:endParaRPr>
        </a:p>
        <a:p>
          <a:r>
            <a:rPr kumimoji="1" lang="ja-JP" altLang="ja-JP" sz="1100">
              <a:solidFill>
                <a:schemeClr val="dk1"/>
              </a:solidFill>
              <a:effectLst/>
              <a:latin typeface="+mn-lt"/>
              <a:ea typeface="+mn-ea"/>
              <a:cs typeface="+mn-cs"/>
            </a:rPr>
            <a:t>　今後も人事院勧告に準拠した見直しを基本に給与水準の適正化を図っていく。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17236</xdr:rowOff>
    </xdr:from>
    <xdr:to>
      <xdr:col>81</xdr:col>
      <xdr:colOff>44450</xdr:colOff>
      <xdr:row>88</xdr:row>
      <xdr:rowOff>17236</xdr:rowOff>
    </xdr:to>
    <xdr:cxnSp macro="">
      <xdr:nvCxnSpPr>
        <xdr:cNvPr id="255" name="直線コネクタ 254"/>
        <xdr:cNvCxnSpPr/>
      </xdr:nvCxnSpPr>
      <xdr:spPr>
        <a:xfrm>
          <a:off x="16179800" y="151048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56"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17236</xdr:rowOff>
    </xdr:from>
    <xdr:to>
      <xdr:col>77</xdr:col>
      <xdr:colOff>44450</xdr:colOff>
      <xdr:row>88</xdr:row>
      <xdr:rowOff>17236</xdr:rowOff>
    </xdr:to>
    <xdr:cxnSp macro="">
      <xdr:nvCxnSpPr>
        <xdr:cNvPr id="258" name="直線コネクタ 257"/>
        <xdr:cNvCxnSpPr/>
      </xdr:nvCxnSpPr>
      <xdr:spPr>
        <a:xfrm>
          <a:off x="15290800" y="151048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0" name="テキスト ボックス 259"/>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17236</xdr:rowOff>
    </xdr:to>
    <xdr:cxnSp macro="">
      <xdr:nvCxnSpPr>
        <xdr:cNvPr id="261" name="直線コネクタ 260"/>
        <xdr:cNvCxnSpPr/>
      </xdr:nvCxnSpPr>
      <xdr:spPr>
        <a:xfrm>
          <a:off x="14401800" y="150876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2" name="フローチャート: 判断 261"/>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3" name="テキスト ボックス 262"/>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0</xdr:rowOff>
    </xdr:to>
    <xdr:cxnSp macro="">
      <xdr:nvCxnSpPr>
        <xdr:cNvPr id="264" name="直線コネクタ 263"/>
        <xdr:cNvCxnSpPr/>
      </xdr:nvCxnSpPr>
      <xdr:spPr>
        <a:xfrm>
          <a:off x="13512800" y="1508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5" name="フローチャート: 判断 264"/>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66" name="テキスト ボックス 265"/>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68" name="テキスト ボックス 267"/>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137886</xdr:rowOff>
    </xdr:from>
    <xdr:to>
      <xdr:col>81</xdr:col>
      <xdr:colOff>95250</xdr:colOff>
      <xdr:row>88</xdr:row>
      <xdr:rowOff>68036</xdr:rowOff>
    </xdr:to>
    <xdr:sp macro="" textlink="">
      <xdr:nvSpPr>
        <xdr:cNvPr id="274" name="楕円 273"/>
        <xdr:cNvSpPr/>
      </xdr:nvSpPr>
      <xdr:spPr>
        <a:xfrm>
          <a:off x="169672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109963</xdr:rowOff>
    </xdr:from>
    <xdr:ext cx="762000" cy="259045"/>
    <xdr:sp macro="" textlink="">
      <xdr:nvSpPr>
        <xdr:cNvPr id="275" name="給与水準   （国との比較）該当値テキスト"/>
        <xdr:cNvSpPr txBox="1"/>
      </xdr:nvSpPr>
      <xdr:spPr>
        <a:xfrm>
          <a:off x="17106900" y="1502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76" name="楕円 275"/>
        <xdr:cNvSpPr/>
      </xdr:nvSpPr>
      <xdr:spPr>
        <a:xfrm>
          <a:off x="16129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77" name="テキスト ボックス 276"/>
        <xdr:cNvSpPr txBox="1"/>
      </xdr:nvSpPr>
      <xdr:spPr>
        <a:xfrm>
          <a:off x="15798800" y="1514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137886</xdr:rowOff>
    </xdr:from>
    <xdr:to>
      <xdr:col>73</xdr:col>
      <xdr:colOff>44450</xdr:colOff>
      <xdr:row>88</xdr:row>
      <xdr:rowOff>68036</xdr:rowOff>
    </xdr:to>
    <xdr:sp macro="" textlink="">
      <xdr:nvSpPr>
        <xdr:cNvPr id="278" name="楕円 277"/>
        <xdr:cNvSpPr/>
      </xdr:nvSpPr>
      <xdr:spPr>
        <a:xfrm>
          <a:off x="15240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52813</xdr:rowOff>
    </xdr:from>
    <xdr:ext cx="762000" cy="259045"/>
    <xdr:sp macro="" textlink="">
      <xdr:nvSpPr>
        <xdr:cNvPr id="279" name="テキスト ボックス 278"/>
        <xdr:cNvSpPr txBox="1"/>
      </xdr:nvSpPr>
      <xdr:spPr>
        <a:xfrm>
          <a:off x="14909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0" name="楕円 279"/>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1" name="テキスト ボックス 280"/>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2" name="楕円 281"/>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3" name="テキスト ボックス 282"/>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の重点施策である福祉・子育て・教育の各分野への重点的な職員配置を行うとともに，パスポートセンターの開設等への対応や，働き方改革に対応し，職員のワークライフバランスの確保を進めるため，職員の増員を図った。</a:t>
          </a:r>
          <a:endParaRPr lang="ja-JP" altLang="ja-JP" sz="1400">
            <a:effectLst/>
          </a:endParaRPr>
        </a:p>
        <a:p>
          <a:r>
            <a:rPr kumimoji="1" lang="ja-JP" altLang="ja-JP" sz="1100">
              <a:solidFill>
                <a:schemeClr val="dk1"/>
              </a:solidFill>
              <a:effectLst/>
              <a:latin typeface="+mn-lt"/>
              <a:ea typeface="+mn-ea"/>
              <a:cs typeface="+mn-cs"/>
            </a:rPr>
            <a:t>　その一方で，技能労務職の退職者不補充や，窓口業務等の委託化，業務の見直し等の取組を進めることで，市全体の職員数は増員となったものの，類似団体との比較では，少ない職員数での組織体制を維持できている。今後とも，メリハリを付けた職員配置を行い，市民サービスの維持・向上と人件費の増加の抑制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25400</xdr:rowOff>
    </xdr:from>
    <xdr:to>
      <xdr:col>81</xdr:col>
      <xdr:colOff>44450</xdr:colOff>
      <xdr:row>60</xdr:row>
      <xdr:rowOff>45508</xdr:rowOff>
    </xdr:to>
    <xdr:cxnSp macro="">
      <xdr:nvCxnSpPr>
        <xdr:cNvPr id="318" name="直線コネクタ 317"/>
        <xdr:cNvCxnSpPr/>
      </xdr:nvCxnSpPr>
      <xdr:spPr>
        <a:xfrm flipV="1">
          <a:off x="16179800" y="103124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107544</xdr:rowOff>
    </xdr:from>
    <xdr:ext cx="762000" cy="259045"/>
    <xdr:sp macro="" textlink="">
      <xdr:nvSpPr>
        <xdr:cNvPr id="319" name="定員管理の状況平均値テキスト"/>
        <xdr:cNvSpPr txBox="1"/>
      </xdr:nvSpPr>
      <xdr:spPr>
        <a:xfrm>
          <a:off x="17106900" y="10394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33444</xdr:rowOff>
    </xdr:from>
    <xdr:to>
      <xdr:col>77</xdr:col>
      <xdr:colOff>44450</xdr:colOff>
      <xdr:row>60</xdr:row>
      <xdr:rowOff>45508</xdr:rowOff>
    </xdr:to>
    <xdr:cxnSp macro="">
      <xdr:nvCxnSpPr>
        <xdr:cNvPr id="321" name="直線コネクタ 320"/>
        <xdr:cNvCxnSpPr/>
      </xdr:nvCxnSpPr>
      <xdr:spPr>
        <a:xfrm>
          <a:off x="15290800" y="10320444"/>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3" name="テキスト ボックス 322"/>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33444</xdr:rowOff>
    </xdr:from>
    <xdr:to>
      <xdr:col>72</xdr:col>
      <xdr:colOff>203200</xdr:colOff>
      <xdr:row>60</xdr:row>
      <xdr:rowOff>53552</xdr:rowOff>
    </xdr:to>
    <xdr:cxnSp macro="">
      <xdr:nvCxnSpPr>
        <xdr:cNvPr id="324" name="直線コネクタ 323"/>
        <xdr:cNvCxnSpPr/>
      </xdr:nvCxnSpPr>
      <xdr:spPr>
        <a:xfrm flipV="1">
          <a:off x="14401800" y="1032044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22242</xdr:rowOff>
    </xdr:from>
    <xdr:ext cx="762000" cy="259045"/>
    <xdr:sp macro="" textlink="">
      <xdr:nvSpPr>
        <xdr:cNvPr id="326" name="テキスト ボックス 325"/>
        <xdr:cNvSpPr txBox="1"/>
      </xdr:nvSpPr>
      <xdr:spPr>
        <a:xfrm>
          <a:off x="14909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53552</xdr:rowOff>
    </xdr:from>
    <xdr:to>
      <xdr:col>68</xdr:col>
      <xdr:colOff>152400</xdr:colOff>
      <xdr:row>60</xdr:row>
      <xdr:rowOff>65617</xdr:rowOff>
    </xdr:to>
    <xdr:cxnSp macro="">
      <xdr:nvCxnSpPr>
        <xdr:cNvPr id="327" name="直線コネクタ 326"/>
        <xdr:cNvCxnSpPr/>
      </xdr:nvCxnSpPr>
      <xdr:spPr>
        <a:xfrm flipV="1">
          <a:off x="13512800" y="1034055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34307</xdr:rowOff>
    </xdr:from>
    <xdr:ext cx="762000" cy="259045"/>
    <xdr:sp macro="" textlink="">
      <xdr:nvSpPr>
        <xdr:cNvPr id="329" name="テキスト ボックス 328"/>
        <xdr:cNvSpPr txBox="1"/>
      </xdr:nvSpPr>
      <xdr:spPr>
        <a:xfrm>
          <a:off x="14020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31" name="テキスト ボックス 330"/>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37" name="楕円 336"/>
        <xdr:cNvSpPr/>
      </xdr:nvSpPr>
      <xdr:spPr>
        <a:xfrm>
          <a:off x="16967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162577</xdr:rowOff>
    </xdr:from>
    <xdr:ext cx="762000" cy="259045"/>
    <xdr:sp macro="" textlink="">
      <xdr:nvSpPr>
        <xdr:cNvPr id="338" name="定員管理の状況該当値テキスト"/>
        <xdr:cNvSpPr txBox="1"/>
      </xdr:nvSpPr>
      <xdr:spPr>
        <a:xfrm>
          <a:off x="17106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166158</xdr:rowOff>
    </xdr:from>
    <xdr:to>
      <xdr:col>77</xdr:col>
      <xdr:colOff>95250</xdr:colOff>
      <xdr:row>60</xdr:row>
      <xdr:rowOff>96308</xdr:rowOff>
    </xdr:to>
    <xdr:sp macro="" textlink="">
      <xdr:nvSpPr>
        <xdr:cNvPr id="339" name="楕円 338"/>
        <xdr:cNvSpPr/>
      </xdr:nvSpPr>
      <xdr:spPr>
        <a:xfrm>
          <a:off x="16129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106485</xdr:rowOff>
    </xdr:from>
    <xdr:ext cx="736600" cy="259045"/>
    <xdr:sp macro="" textlink="">
      <xdr:nvSpPr>
        <xdr:cNvPr id="340" name="テキスト ボックス 339"/>
        <xdr:cNvSpPr txBox="1"/>
      </xdr:nvSpPr>
      <xdr:spPr>
        <a:xfrm>
          <a:off x="15798800" y="1005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154094</xdr:rowOff>
    </xdr:from>
    <xdr:to>
      <xdr:col>73</xdr:col>
      <xdr:colOff>44450</xdr:colOff>
      <xdr:row>60</xdr:row>
      <xdr:rowOff>84244</xdr:rowOff>
    </xdr:to>
    <xdr:sp macro="" textlink="">
      <xdr:nvSpPr>
        <xdr:cNvPr id="341" name="楕円 340"/>
        <xdr:cNvSpPr/>
      </xdr:nvSpPr>
      <xdr:spPr>
        <a:xfrm>
          <a:off x="15240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94421</xdr:rowOff>
    </xdr:from>
    <xdr:ext cx="762000" cy="259045"/>
    <xdr:sp macro="" textlink="">
      <xdr:nvSpPr>
        <xdr:cNvPr id="342" name="テキスト ボックス 341"/>
        <xdr:cNvSpPr txBox="1"/>
      </xdr:nvSpPr>
      <xdr:spPr>
        <a:xfrm>
          <a:off x="14909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2752</xdr:rowOff>
    </xdr:from>
    <xdr:to>
      <xdr:col>68</xdr:col>
      <xdr:colOff>203200</xdr:colOff>
      <xdr:row>60</xdr:row>
      <xdr:rowOff>104352</xdr:rowOff>
    </xdr:to>
    <xdr:sp macro="" textlink="">
      <xdr:nvSpPr>
        <xdr:cNvPr id="343" name="楕円 342"/>
        <xdr:cNvSpPr/>
      </xdr:nvSpPr>
      <xdr:spPr>
        <a:xfrm>
          <a:off x="14351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114529</xdr:rowOff>
    </xdr:from>
    <xdr:ext cx="762000" cy="259045"/>
    <xdr:sp macro="" textlink="">
      <xdr:nvSpPr>
        <xdr:cNvPr id="344" name="テキスト ボックス 343"/>
        <xdr:cNvSpPr txBox="1"/>
      </xdr:nvSpPr>
      <xdr:spPr>
        <a:xfrm>
          <a:off x="14020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14817</xdr:rowOff>
    </xdr:from>
    <xdr:to>
      <xdr:col>64</xdr:col>
      <xdr:colOff>152400</xdr:colOff>
      <xdr:row>60</xdr:row>
      <xdr:rowOff>116417</xdr:rowOff>
    </xdr:to>
    <xdr:sp macro="" textlink="">
      <xdr:nvSpPr>
        <xdr:cNvPr id="345" name="楕円 344"/>
        <xdr:cNvSpPr/>
      </xdr:nvSpPr>
      <xdr:spPr>
        <a:xfrm>
          <a:off x="13462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126594</xdr:rowOff>
    </xdr:from>
    <xdr:ext cx="762000" cy="259045"/>
    <xdr:sp macro="" textlink="">
      <xdr:nvSpPr>
        <xdr:cNvPr id="346" name="テキスト ボックス 345"/>
        <xdr:cNvSpPr txBox="1"/>
      </xdr:nvSpPr>
      <xdr:spPr>
        <a:xfrm>
          <a:off x="13131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土地開発公社からの土地買戻しによる支出が増えた一方，</a:t>
          </a:r>
          <a:r>
            <a:rPr kumimoji="1" lang="ja-JP" altLang="ja-JP" sz="1100">
              <a:solidFill>
                <a:sysClr val="windowText" lastClr="000000"/>
              </a:solidFill>
              <a:effectLst/>
              <a:latin typeface="+mn-lt"/>
              <a:ea typeface="+mn-ea"/>
              <a:cs typeface="+mn-cs"/>
            </a:rPr>
            <a:t>地方債の新規発行額を元金償還額以内に抑制してきた効果により，公債費が縮減していることなどから，実質公債費比率は低下している。引き続き，地方債の抑制により比率の低下に努める。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141732</xdr:rowOff>
    </xdr:from>
    <xdr:to>
      <xdr:col>81</xdr:col>
      <xdr:colOff>44450</xdr:colOff>
      <xdr:row>38</xdr:row>
      <xdr:rowOff>161036</xdr:rowOff>
    </xdr:to>
    <xdr:cxnSp macro="">
      <xdr:nvCxnSpPr>
        <xdr:cNvPr id="378" name="直線コネクタ 377"/>
        <xdr:cNvCxnSpPr/>
      </xdr:nvCxnSpPr>
      <xdr:spPr>
        <a:xfrm flipV="1">
          <a:off x="16179800" y="665683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84599</xdr:rowOff>
    </xdr:from>
    <xdr:ext cx="762000" cy="259045"/>
    <xdr:sp macro="" textlink="">
      <xdr:nvSpPr>
        <xdr:cNvPr id="379" name="公債費負担の状況平均値テキスト"/>
        <xdr:cNvSpPr txBox="1"/>
      </xdr:nvSpPr>
      <xdr:spPr>
        <a:xfrm>
          <a:off x="17106900" y="677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0" name="フローチャート: 判断 379"/>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161036</xdr:rowOff>
    </xdr:from>
    <xdr:to>
      <xdr:col>77</xdr:col>
      <xdr:colOff>44450</xdr:colOff>
      <xdr:row>39</xdr:row>
      <xdr:rowOff>86106</xdr:rowOff>
    </xdr:to>
    <xdr:cxnSp macro="">
      <xdr:nvCxnSpPr>
        <xdr:cNvPr id="381" name="直線コネクタ 380"/>
        <xdr:cNvCxnSpPr/>
      </xdr:nvCxnSpPr>
      <xdr:spPr>
        <a:xfrm flipV="1">
          <a:off x="15290800" y="667613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3" name="テキスト ボックス 382"/>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86106</xdr:rowOff>
    </xdr:from>
    <xdr:to>
      <xdr:col>72</xdr:col>
      <xdr:colOff>203200</xdr:colOff>
      <xdr:row>39</xdr:row>
      <xdr:rowOff>144018</xdr:rowOff>
    </xdr:to>
    <xdr:cxnSp macro="">
      <xdr:nvCxnSpPr>
        <xdr:cNvPr id="384" name="直線コネクタ 383"/>
        <xdr:cNvCxnSpPr/>
      </xdr:nvCxnSpPr>
      <xdr:spPr>
        <a:xfrm flipV="1">
          <a:off x="14401800" y="67726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5" name="フローチャート: 判断 384"/>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85361</xdr:rowOff>
    </xdr:from>
    <xdr:ext cx="762000" cy="259045"/>
    <xdr:sp macro="" textlink="">
      <xdr:nvSpPr>
        <xdr:cNvPr id="386" name="テキスト ボックス 385"/>
        <xdr:cNvSpPr txBox="1"/>
      </xdr:nvSpPr>
      <xdr:spPr>
        <a:xfrm>
          <a:off x="14909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144018</xdr:rowOff>
    </xdr:from>
    <xdr:to>
      <xdr:col>68</xdr:col>
      <xdr:colOff>152400</xdr:colOff>
      <xdr:row>40</xdr:row>
      <xdr:rowOff>155956</xdr:rowOff>
    </xdr:to>
    <xdr:cxnSp macro="">
      <xdr:nvCxnSpPr>
        <xdr:cNvPr id="387" name="直線コネクタ 386"/>
        <xdr:cNvCxnSpPr/>
      </xdr:nvCxnSpPr>
      <xdr:spPr>
        <a:xfrm flipV="1">
          <a:off x="13512800" y="6830568"/>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8" name="フローチャート: 判断 387"/>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9" name="テキスト ボックス 388"/>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0" name="フローチャート: 判断 389"/>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1" name="テキスト ボックス 390"/>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90932</xdr:rowOff>
    </xdr:from>
    <xdr:to>
      <xdr:col>81</xdr:col>
      <xdr:colOff>95250</xdr:colOff>
      <xdr:row>39</xdr:row>
      <xdr:rowOff>21082</xdr:rowOff>
    </xdr:to>
    <xdr:sp macro="" textlink="">
      <xdr:nvSpPr>
        <xdr:cNvPr id="397" name="楕円 396"/>
        <xdr:cNvSpPr/>
      </xdr:nvSpPr>
      <xdr:spPr>
        <a:xfrm>
          <a:off x="169672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107459</xdr:rowOff>
    </xdr:from>
    <xdr:ext cx="762000" cy="259045"/>
    <xdr:sp macro="" textlink="">
      <xdr:nvSpPr>
        <xdr:cNvPr id="398" name="公債費負担の状況該当値テキスト"/>
        <xdr:cNvSpPr txBox="1"/>
      </xdr:nvSpPr>
      <xdr:spPr>
        <a:xfrm>
          <a:off x="17106900" y="645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110236</xdr:rowOff>
    </xdr:from>
    <xdr:to>
      <xdr:col>77</xdr:col>
      <xdr:colOff>95250</xdr:colOff>
      <xdr:row>39</xdr:row>
      <xdr:rowOff>40386</xdr:rowOff>
    </xdr:to>
    <xdr:sp macro="" textlink="">
      <xdr:nvSpPr>
        <xdr:cNvPr id="399" name="楕円 398"/>
        <xdr:cNvSpPr/>
      </xdr:nvSpPr>
      <xdr:spPr>
        <a:xfrm>
          <a:off x="16129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50563</xdr:rowOff>
    </xdr:from>
    <xdr:ext cx="736600" cy="259045"/>
    <xdr:sp macro="" textlink="">
      <xdr:nvSpPr>
        <xdr:cNvPr id="400" name="テキスト ボックス 399"/>
        <xdr:cNvSpPr txBox="1"/>
      </xdr:nvSpPr>
      <xdr:spPr>
        <a:xfrm>
          <a:off x="15798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35306</xdr:rowOff>
    </xdr:from>
    <xdr:to>
      <xdr:col>73</xdr:col>
      <xdr:colOff>44450</xdr:colOff>
      <xdr:row>39</xdr:row>
      <xdr:rowOff>136906</xdr:rowOff>
    </xdr:to>
    <xdr:sp macro="" textlink="">
      <xdr:nvSpPr>
        <xdr:cNvPr id="401" name="楕円 400"/>
        <xdr:cNvSpPr/>
      </xdr:nvSpPr>
      <xdr:spPr>
        <a:xfrm>
          <a:off x="15240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147083</xdr:rowOff>
    </xdr:from>
    <xdr:ext cx="762000" cy="259045"/>
    <xdr:sp macro="" textlink="">
      <xdr:nvSpPr>
        <xdr:cNvPr id="402" name="テキスト ボックス 401"/>
        <xdr:cNvSpPr txBox="1"/>
      </xdr:nvSpPr>
      <xdr:spPr>
        <a:xfrm>
          <a:off x="14909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93218</xdr:rowOff>
    </xdr:from>
    <xdr:to>
      <xdr:col>68</xdr:col>
      <xdr:colOff>203200</xdr:colOff>
      <xdr:row>40</xdr:row>
      <xdr:rowOff>23368</xdr:rowOff>
    </xdr:to>
    <xdr:sp macro="" textlink="">
      <xdr:nvSpPr>
        <xdr:cNvPr id="403" name="楕円 402"/>
        <xdr:cNvSpPr/>
      </xdr:nvSpPr>
      <xdr:spPr>
        <a:xfrm>
          <a:off x="14351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33545</xdr:rowOff>
    </xdr:from>
    <xdr:ext cx="762000" cy="259045"/>
    <xdr:sp macro="" textlink="">
      <xdr:nvSpPr>
        <xdr:cNvPr id="404" name="テキスト ボックス 403"/>
        <xdr:cNvSpPr txBox="1"/>
      </xdr:nvSpPr>
      <xdr:spPr>
        <a:xfrm>
          <a:off x="14020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105156</xdr:rowOff>
    </xdr:from>
    <xdr:to>
      <xdr:col>64</xdr:col>
      <xdr:colOff>152400</xdr:colOff>
      <xdr:row>41</xdr:row>
      <xdr:rowOff>35306</xdr:rowOff>
    </xdr:to>
    <xdr:sp macro="" textlink="">
      <xdr:nvSpPr>
        <xdr:cNvPr id="405" name="楕円 404"/>
        <xdr:cNvSpPr/>
      </xdr:nvSpPr>
      <xdr:spPr>
        <a:xfrm>
          <a:off x="13462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45483</xdr:rowOff>
    </xdr:from>
    <xdr:ext cx="762000" cy="259045"/>
    <xdr:sp macro="" textlink="">
      <xdr:nvSpPr>
        <xdr:cNvPr id="406" name="テキスト ボックス 405"/>
        <xdr:cNvSpPr txBox="1"/>
      </xdr:nvSpPr>
      <xdr:spPr>
        <a:xfrm>
          <a:off x="13131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小中学校の空調設置に伴い，</a:t>
          </a:r>
          <a:r>
            <a:rPr kumimoji="1" lang="ja-JP" altLang="ja-JP" sz="1100" baseline="0">
              <a:solidFill>
                <a:schemeClr val="dk1"/>
              </a:solidFill>
              <a:effectLst/>
              <a:latin typeface="+mn-lt"/>
              <a:ea typeface="+mn-ea"/>
              <a:cs typeface="+mn-cs"/>
            </a:rPr>
            <a:t>債務負担行為に基づく支出予定額</a:t>
          </a:r>
          <a:r>
            <a:rPr kumimoji="1" lang="ja-JP" altLang="en-US" sz="1100" baseline="0">
              <a:solidFill>
                <a:schemeClr val="dk1"/>
              </a:solidFill>
              <a:effectLst/>
              <a:latin typeface="+mn-lt"/>
              <a:ea typeface="+mn-ea"/>
              <a:cs typeface="+mn-cs"/>
            </a:rPr>
            <a:t>が増加する一方，</a:t>
          </a:r>
          <a:r>
            <a:rPr kumimoji="1" lang="ja-JP" altLang="ja-JP" sz="1100" baseline="0">
              <a:solidFill>
                <a:schemeClr val="dk1"/>
              </a:solidFill>
              <a:effectLst/>
              <a:latin typeface="+mn-lt"/>
              <a:ea typeface="+mn-ea"/>
              <a:cs typeface="+mn-cs"/>
            </a:rPr>
            <a:t>地方債の新規発行額を当該年度の元金償還額以内に抑制して</a:t>
          </a:r>
          <a:r>
            <a:rPr kumimoji="1" lang="ja-JP" altLang="en-US" sz="1100" baseline="0">
              <a:solidFill>
                <a:schemeClr val="dk1"/>
              </a:solidFill>
              <a:effectLst/>
              <a:latin typeface="+mn-lt"/>
              <a:ea typeface="+mn-ea"/>
              <a:cs typeface="+mn-cs"/>
            </a:rPr>
            <a:t>きたことによる</a:t>
          </a:r>
          <a:r>
            <a:rPr kumimoji="1" lang="ja-JP" altLang="ja-JP" sz="1100" baseline="0">
              <a:solidFill>
                <a:schemeClr val="dk1"/>
              </a:solidFill>
              <a:effectLst/>
              <a:latin typeface="+mn-lt"/>
              <a:ea typeface="+mn-ea"/>
              <a:cs typeface="+mn-cs"/>
            </a:rPr>
            <a:t>地方債残高</a:t>
          </a:r>
          <a:r>
            <a:rPr kumimoji="1" lang="ja-JP" altLang="en-US" sz="1100" baseline="0">
              <a:solidFill>
                <a:schemeClr val="dk1"/>
              </a:solidFill>
              <a:effectLst/>
              <a:latin typeface="+mn-lt"/>
              <a:ea typeface="+mn-ea"/>
              <a:cs typeface="+mn-cs"/>
            </a:rPr>
            <a:t>の減少や，</a:t>
          </a:r>
          <a:r>
            <a:rPr kumimoji="1" lang="ja-JP" altLang="ja-JP" sz="1100" baseline="0">
              <a:solidFill>
                <a:schemeClr val="dk1"/>
              </a:solidFill>
              <a:effectLst/>
              <a:latin typeface="+mn-lt"/>
              <a:ea typeface="+mn-ea"/>
              <a:cs typeface="+mn-cs"/>
            </a:rPr>
            <a:t>職員の新陳代謝の影響で退職手当負担見込額が減少したことなどから，将来負担額は減少した。</a:t>
          </a:r>
          <a:r>
            <a:rPr kumimoji="1" lang="ja-JP" altLang="en-US" sz="1100" baseline="0">
              <a:solidFill>
                <a:schemeClr val="dk1"/>
              </a:solidFill>
              <a:effectLst/>
              <a:latin typeface="+mn-lt"/>
              <a:ea typeface="+mn-ea"/>
              <a:cs typeface="+mn-cs"/>
            </a:rPr>
            <a:t>その結果，</a:t>
          </a:r>
          <a:r>
            <a:rPr kumimoji="1" lang="ja-JP" altLang="ja-JP" sz="1100" baseline="0">
              <a:solidFill>
                <a:schemeClr val="dk1"/>
              </a:solidFill>
              <a:effectLst/>
              <a:latin typeface="+mn-lt"/>
              <a:ea typeface="+mn-ea"/>
              <a:cs typeface="+mn-cs"/>
            </a:rPr>
            <a:t>充当可能財源等の額が将来負担額を上回った。</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今後も将来負担に留意した借入や</a:t>
          </a:r>
          <a:r>
            <a:rPr kumimoji="1" lang="ja-JP" altLang="ja-JP" sz="1100" baseline="0">
              <a:solidFill>
                <a:schemeClr val="dk1"/>
              </a:solidFill>
              <a:effectLst/>
              <a:latin typeface="+mn-lt"/>
              <a:ea typeface="+mn-ea"/>
              <a:cs typeface="+mn-cs"/>
            </a:rPr>
            <a:t>，土地開発公社の経営健全化計画に沿った計画的な買戻しを進めながら，財政の健全化を図る。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5" name="直線コネクタ 434"/>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6"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7" name="直線コネクタ 436"/>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157099</xdr:rowOff>
    </xdr:from>
    <xdr:to>
      <xdr:col>72</xdr:col>
      <xdr:colOff>203200</xdr:colOff>
      <xdr:row>14</xdr:row>
      <xdr:rowOff>104690</xdr:rowOff>
    </xdr:to>
    <xdr:cxnSp macro="">
      <xdr:nvCxnSpPr>
        <xdr:cNvPr id="440" name="直線コネクタ 439"/>
        <xdr:cNvCxnSpPr/>
      </xdr:nvCxnSpPr>
      <xdr:spPr>
        <a:xfrm flipV="1">
          <a:off x="14401800" y="2385949"/>
          <a:ext cx="889000" cy="11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22623</xdr:rowOff>
    </xdr:from>
    <xdr:ext cx="762000" cy="259045"/>
    <xdr:sp macro="" textlink="">
      <xdr:nvSpPr>
        <xdr:cNvPr id="441" name="将来負担の状況平均値テキスト"/>
        <xdr:cNvSpPr txBox="1"/>
      </xdr:nvSpPr>
      <xdr:spPr>
        <a:xfrm>
          <a:off x="17106900" y="2594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2" name="フローチャート: 判断 441"/>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104690</xdr:rowOff>
    </xdr:from>
    <xdr:to>
      <xdr:col>68</xdr:col>
      <xdr:colOff>152400</xdr:colOff>
      <xdr:row>15</xdr:row>
      <xdr:rowOff>77216</xdr:rowOff>
    </xdr:to>
    <xdr:cxnSp macro="">
      <xdr:nvCxnSpPr>
        <xdr:cNvPr id="443" name="直線コネクタ 442"/>
        <xdr:cNvCxnSpPr/>
      </xdr:nvCxnSpPr>
      <xdr:spPr>
        <a:xfrm flipV="1">
          <a:off x="13512800" y="2504990"/>
          <a:ext cx="889000" cy="14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4" name="フローチャート: 判断 443"/>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1329</xdr:rowOff>
    </xdr:from>
    <xdr:ext cx="736600" cy="259045"/>
    <xdr:sp macro="" textlink="">
      <xdr:nvSpPr>
        <xdr:cNvPr id="445" name="テキスト ボックス 444"/>
        <xdr:cNvSpPr txBox="1"/>
      </xdr:nvSpPr>
      <xdr:spPr>
        <a:xfrm>
          <a:off x="15798800" y="240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81111</xdr:rowOff>
    </xdr:from>
    <xdr:to>
      <xdr:col>73</xdr:col>
      <xdr:colOff>44450</xdr:colOff>
      <xdr:row>16</xdr:row>
      <xdr:rowOff>11261</xdr:rowOff>
    </xdr:to>
    <xdr:sp macro="" textlink="">
      <xdr:nvSpPr>
        <xdr:cNvPr id="446" name="フローチャート: 判断 445"/>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167488</xdr:rowOff>
    </xdr:from>
    <xdr:ext cx="762000" cy="259045"/>
    <xdr:sp macro="" textlink="">
      <xdr:nvSpPr>
        <xdr:cNvPr id="447" name="テキスト ボックス 446"/>
        <xdr:cNvSpPr txBox="1"/>
      </xdr:nvSpPr>
      <xdr:spPr>
        <a:xfrm>
          <a:off x="14909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126153</xdr:rowOff>
    </xdr:from>
    <xdr:to>
      <xdr:col>68</xdr:col>
      <xdr:colOff>203200</xdr:colOff>
      <xdr:row>16</xdr:row>
      <xdr:rowOff>56303</xdr:rowOff>
    </xdr:to>
    <xdr:sp macro="" textlink="">
      <xdr:nvSpPr>
        <xdr:cNvPr id="448" name="フローチャート: 判断 447"/>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41080</xdr:rowOff>
    </xdr:from>
    <xdr:ext cx="762000" cy="259045"/>
    <xdr:sp macro="" textlink="">
      <xdr:nvSpPr>
        <xdr:cNvPr id="449" name="テキスト ボックス 448"/>
        <xdr:cNvSpPr txBox="1"/>
      </xdr:nvSpPr>
      <xdr:spPr>
        <a:xfrm>
          <a:off x="14020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50" name="フローチャート: 判断 449"/>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100601</xdr:rowOff>
    </xdr:from>
    <xdr:ext cx="762000" cy="259045"/>
    <xdr:sp macro="" textlink="">
      <xdr:nvSpPr>
        <xdr:cNvPr id="451" name="テキスト ボックス 450"/>
        <xdr:cNvSpPr txBox="1"/>
      </xdr:nvSpPr>
      <xdr:spPr>
        <a:xfrm>
          <a:off x="13131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106299</xdr:rowOff>
    </xdr:from>
    <xdr:to>
      <xdr:col>73</xdr:col>
      <xdr:colOff>44450</xdr:colOff>
      <xdr:row>14</xdr:row>
      <xdr:rowOff>36449</xdr:rowOff>
    </xdr:to>
    <xdr:sp macro="" textlink="">
      <xdr:nvSpPr>
        <xdr:cNvPr id="457" name="楕円 456"/>
        <xdr:cNvSpPr/>
      </xdr:nvSpPr>
      <xdr:spPr>
        <a:xfrm>
          <a:off x="15240000" y="233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46626</xdr:rowOff>
    </xdr:from>
    <xdr:ext cx="762000" cy="259045"/>
    <xdr:sp macro="" textlink="">
      <xdr:nvSpPr>
        <xdr:cNvPr id="458" name="テキスト ボックス 457"/>
        <xdr:cNvSpPr txBox="1"/>
      </xdr:nvSpPr>
      <xdr:spPr>
        <a:xfrm>
          <a:off x="14909800" y="210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53890</xdr:rowOff>
    </xdr:from>
    <xdr:to>
      <xdr:col>68</xdr:col>
      <xdr:colOff>203200</xdr:colOff>
      <xdr:row>14</xdr:row>
      <xdr:rowOff>155490</xdr:rowOff>
    </xdr:to>
    <xdr:sp macro="" textlink="">
      <xdr:nvSpPr>
        <xdr:cNvPr id="459" name="楕円 458"/>
        <xdr:cNvSpPr/>
      </xdr:nvSpPr>
      <xdr:spPr>
        <a:xfrm>
          <a:off x="14351000" y="245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165667</xdr:rowOff>
    </xdr:from>
    <xdr:ext cx="762000" cy="259045"/>
    <xdr:sp macro="" textlink="">
      <xdr:nvSpPr>
        <xdr:cNvPr id="460" name="テキスト ボックス 459"/>
        <xdr:cNvSpPr txBox="1"/>
      </xdr:nvSpPr>
      <xdr:spPr>
        <a:xfrm>
          <a:off x="14020800" y="222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61" name="楕円 460"/>
        <xdr:cNvSpPr/>
      </xdr:nvSpPr>
      <xdr:spPr>
        <a:xfrm>
          <a:off x="13462000" y="25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62" name="テキスト ボックス 461"/>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416,433
408,336
114.74
129,572,098
124,042,192
3,715,457
76,931,346
92,261,013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職員定数の適正化や人事院勧告に準じた給与水準の見直し等により，人件費にかかる経常収支比率は減少傾向にある。平成２９年度においても，退職手当の減少や</a:t>
          </a:r>
          <a:r>
            <a:rPr kumimoji="1" lang="ja-JP" altLang="ja-JP" sz="1100" b="0" i="0" baseline="0">
              <a:solidFill>
                <a:schemeClr val="dk1"/>
              </a:solidFill>
              <a:effectLst/>
              <a:latin typeface="+mn-lt"/>
              <a:ea typeface="+mn-ea"/>
              <a:cs typeface="+mn-cs"/>
            </a:rPr>
            <a:t>職員の</a:t>
          </a:r>
          <a:r>
            <a:rPr kumimoji="1" lang="ja-JP" altLang="ja-JP" sz="1100">
              <a:solidFill>
                <a:schemeClr val="dk1"/>
              </a:solidFill>
              <a:effectLst/>
              <a:latin typeface="+mn-lt"/>
              <a:ea typeface="+mn-ea"/>
              <a:cs typeface="+mn-cs"/>
            </a:rPr>
            <a:t>年齢構成の若返りなどによる</a:t>
          </a:r>
          <a:r>
            <a:rPr lang="ja-JP" altLang="ja-JP" sz="1100" b="0" i="0" baseline="0">
              <a:solidFill>
                <a:schemeClr val="dk1"/>
              </a:solidFill>
              <a:effectLst/>
              <a:latin typeface="+mn-lt"/>
              <a:ea typeface="+mn-ea"/>
              <a:cs typeface="+mn-cs"/>
            </a:rPr>
            <a:t>給与の減少等により比率は０．６ポイント減り，類似団体平均を下回った。</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　引き続き定員管理及び給与水準の適正化に努め，人件費の抑制に努める。</a:t>
          </a:r>
          <a:endParaRPr lang="ja-JP" altLang="ja-JP">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119380</xdr:rowOff>
    </xdr:from>
    <xdr:to>
      <xdr:col>24</xdr:col>
      <xdr:colOff>25400</xdr:colOff>
      <xdr:row>36</xdr:row>
      <xdr:rowOff>165100</xdr:rowOff>
    </xdr:to>
    <xdr:cxnSp macro="">
      <xdr:nvCxnSpPr>
        <xdr:cNvPr id="66" name="直線コネクタ 65"/>
        <xdr:cNvCxnSpPr/>
      </xdr:nvCxnSpPr>
      <xdr:spPr>
        <a:xfrm flipV="1">
          <a:off x="3987800" y="6291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69850</xdr:rowOff>
    </xdr:to>
    <xdr:cxnSp macro="">
      <xdr:nvCxnSpPr>
        <xdr:cNvPr id="69" name="直線コネクタ 68"/>
        <xdr:cNvCxnSpPr/>
      </xdr:nvCxnSpPr>
      <xdr:spPr>
        <a:xfrm flipV="1">
          <a:off x="3098800" y="633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115570</xdr:rowOff>
    </xdr:to>
    <xdr:cxnSp macro="">
      <xdr:nvCxnSpPr>
        <xdr:cNvPr id="72" name="直線コネクタ 71"/>
        <xdr:cNvCxnSpPr/>
      </xdr:nvCxnSpPr>
      <xdr:spPr>
        <a:xfrm flipV="1">
          <a:off x="2209800" y="6413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100330</xdr:rowOff>
    </xdr:from>
    <xdr:to>
      <xdr:col>11</xdr:col>
      <xdr:colOff>9525</xdr:colOff>
      <xdr:row>37</xdr:row>
      <xdr:rowOff>115570</xdr:rowOff>
    </xdr:to>
    <xdr:cxnSp macro="">
      <xdr:nvCxnSpPr>
        <xdr:cNvPr id="75" name="直線コネクタ 74"/>
        <xdr:cNvCxnSpPr/>
      </xdr:nvCxnSpPr>
      <xdr:spPr>
        <a:xfrm>
          <a:off x="1320800" y="6443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85" name="楕円 84"/>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85107</xdr:rowOff>
    </xdr:from>
    <xdr:ext cx="762000" cy="259045"/>
    <xdr:sp macro="" textlink="">
      <xdr:nvSpPr>
        <xdr:cNvPr id="86" name="人件費該当値テキスト"/>
        <xdr:cNvSpPr txBox="1"/>
      </xdr:nvSpPr>
      <xdr:spPr>
        <a:xfrm>
          <a:off x="4914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88" name="テキスト ボックス 87"/>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91" name="楕円 90"/>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2" name="テキスト ボックス 91"/>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93" name="楕円 92"/>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94" name="テキスト ボックス 93"/>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民サービスの向上と行政コストの縮減を図るため，臨時職員の活用や，業務の民間委託化・指定管理者制度の導入を進めてきたことから，職員人件費等から委託料へのシフトが起こり，比率は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今後も，柏市第二次行政経営方針に基づき，事務事業コストの縮減等により物件費の抑制に努める。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119380</xdr:rowOff>
    </xdr:from>
    <xdr:to>
      <xdr:col>82</xdr:col>
      <xdr:colOff>107950</xdr:colOff>
      <xdr:row>21</xdr:row>
      <xdr:rowOff>146050</xdr:rowOff>
    </xdr:to>
    <xdr:cxnSp macro="">
      <xdr:nvCxnSpPr>
        <xdr:cNvPr id="120" name="直線コネクタ 119"/>
        <xdr:cNvCxnSpPr/>
      </xdr:nvCxnSpPr>
      <xdr:spPr>
        <a:xfrm flipV="1">
          <a:off x="16510000" y="21767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1"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2" name="直線コネクタ 121"/>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34307</xdr:rowOff>
    </xdr:from>
    <xdr:ext cx="762000" cy="259045"/>
    <xdr:sp macro="" textlink="">
      <xdr:nvSpPr>
        <xdr:cNvPr id="123" name="物件費最大値テキスト"/>
        <xdr:cNvSpPr txBox="1"/>
      </xdr:nvSpPr>
      <xdr:spPr>
        <a:xfrm>
          <a:off x="16598900" y="192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119380</xdr:rowOff>
    </xdr:from>
    <xdr:to>
      <xdr:col>82</xdr:col>
      <xdr:colOff>196850</xdr:colOff>
      <xdr:row>12</xdr:row>
      <xdr:rowOff>119380</xdr:rowOff>
    </xdr:to>
    <xdr:cxnSp macro="">
      <xdr:nvCxnSpPr>
        <xdr:cNvPr id="124" name="直線コネクタ 123"/>
        <xdr:cNvCxnSpPr/>
      </xdr:nvCxnSpPr>
      <xdr:spPr>
        <a:xfrm>
          <a:off x="16421100" y="217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146050</xdr:rowOff>
    </xdr:from>
    <xdr:to>
      <xdr:col>82</xdr:col>
      <xdr:colOff>107950</xdr:colOff>
      <xdr:row>21</xdr:row>
      <xdr:rowOff>161290</xdr:rowOff>
    </xdr:to>
    <xdr:cxnSp macro="">
      <xdr:nvCxnSpPr>
        <xdr:cNvPr id="125" name="直線コネクタ 124"/>
        <xdr:cNvCxnSpPr/>
      </xdr:nvCxnSpPr>
      <xdr:spPr>
        <a:xfrm flipV="1">
          <a:off x="15671800" y="37465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27" name="フローチャート: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24130</xdr:rowOff>
    </xdr:from>
    <xdr:to>
      <xdr:col>78</xdr:col>
      <xdr:colOff>69850</xdr:colOff>
      <xdr:row>21</xdr:row>
      <xdr:rowOff>161290</xdr:rowOff>
    </xdr:to>
    <xdr:cxnSp macro="">
      <xdr:nvCxnSpPr>
        <xdr:cNvPr id="128" name="直線コネクタ 127"/>
        <xdr:cNvCxnSpPr/>
      </xdr:nvCxnSpPr>
      <xdr:spPr>
        <a:xfrm>
          <a:off x="14782800" y="36245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165100</xdr:rowOff>
    </xdr:from>
    <xdr:to>
      <xdr:col>73</xdr:col>
      <xdr:colOff>180975</xdr:colOff>
      <xdr:row>21</xdr:row>
      <xdr:rowOff>24130</xdr:rowOff>
    </xdr:to>
    <xdr:cxnSp macro="">
      <xdr:nvCxnSpPr>
        <xdr:cNvPr id="131" name="直線コネクタ 130"/>
        <xdr:cNvCxnSpPr/>
      </xdr:nvCxnSpPr>
      <xdr:spPr>
        <a:xfrm>
          <a:off x="13893800" y="3594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26670</xdr:rowOff>
    </xdr:from>
    <xdr:to>
      <xdr:col>74</xdr:col>
      <xdr:colOff>31750</xdr:colOff>
      <xdr:row>15</xdr:row>
      <xdr:rowOff>128270</xdr:rowOff>
    </xdr:to>
    <xdr:sp macro="" textlink="">
      <xdr:nvSpPr>
        <xdr:cNvPr id="132" name="フローチャート: 判断 131"/>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33" name="テキスト ボックス 132"/>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104140</xdr:rowOff>
    </xdr:from>
    <xdr:to>
      <xdr:col>69</xdr:col>
      <xdr:colOff>92075</xdr:colOff>
      <xdr:row>20</xdr:row>
      <xdr:rowOff>165100</xdr:rowOff>
    </xdr:to>
    <xdr:cxnSp macro="">
      <xdr:nvCxnSpPr>
        <xdr:cNvPr id="134" name="直線コネクタ 133"/>
        <xdr:cNvCxnSpPr/>
      </xdr:nvCxnSpPr>
      <xdr:spPr>
        <a:xfrm>
          <a:off x="13004800" y="3533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11430</xdr:rowOff>
    </xdr:from>
    <xdr:to>
      <xdr:col>69</xdr:col>
      <xdr:colOff>142875</xdr:colOff>
      <xdr:row>15</xdr:row>
      <xdr:rowOff>113030</xdr:rowOff>
    </xdr:to>
    <xdr:sp macro="" textlink="">
      <xdr:nvSpPr>
        <xdr:cNvPr id="135" name="フローチャート: 判断 134"/>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123207</xdr:rowOff>
    </xdr:from>
    <xdr:ext cx="762000" cy="259045"/>
    <xdr:sp macro="" textlink="">
      <xdr:nvSpPr>
        <xdr:cNvPr id="136" name="テキスト ボックス 135"/>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7" name="フローチャート: 判断 136"/>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8" name="テキスト ボックス 137"/>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95250</xdr:rowOff>
    </xdr:from>
    <xdr:to>
      <xdr:col>82</xdr:col>
      <xdr:colOff>158750</xdr:colOff>
      <xdr:row>22</xdr:row>
      <xdr:rowOff>25400</xdr:rowOff>
    </xdr:to>
    <xdr:sp macro="" textlink="">
      <xdr:nvSpPr>
        <xdr:cNvPr id="144" name="楕円 143"/>
        <xdr:cNvSpPr/>
      </xdr:nvSpPr>
      <xdr:spPr>
        <a:xfrm>
          <a:off x="16459200" y="36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3827</xdr:rowOff>
    </xdr:from>
    <xdr:ext cx="762000" cy="259045"/>
    <xdr:sp macro="" textlink="">
      <xdr:nvSpPr>
        <xdr:cNvPr id="145" name="物件費該当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110490</xdr:rowOff>
    </xdr:from>
    <xdr:to>
      <xdr:col>78</xdr:col>
      <xdr:colOff>120650</xdr:colOff>
      <xdr:row>22</xdr:row>
      <xdr:rowOff>40640</xdr:rowOff>
    </xdr:to>
    <xdr:sp macro="" textlink="">
      <xdr:nvSpPr>
        <xdr:cNvPr id="146" name="楕円 145"/>
        <xdr:cNvSpPr/>
      </xdr:nvSpPr>
      <xdr:spPr>
        <a:xfrm>
          <a:off x="15621000" y="37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22</xdr:row>
      <xdr:rowOff>25417</xdr:rowOff>
    </xdr:from>
    <xdr:ext cx="736600" cy="259045"/>
    <xdr:sp macro="" textlink="">
      <xdr:nvSpPr>
        <xdr:cNvPr id="147" name="テキスト ボックス 146"/>
        <xdr:cNvSpPr txBox="1"/>
      </xdr:nvSpPr>
      <xdr:spPr>
        <a:xfrm>
          <a:off x="15290800" y="3797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144780</xdr:rowOff>
    </xdr:from>
    <xdr:to>
      <xdr:col>74</xdr:col>
      <xdr:colOff>31750</xdr:colOff>
      <xdr:row>21</xdr:row>
      <xdr:rowOff>74930</xdr:rowOff>
    </xdr:to>
    <xdr:sp macro="" textlink="">
      <xdr:nvSpPr>
        <xdr:cNvPr id="148" name="楕円 147"/>
        <xdr:cNvSpPr/>
      </xdr:nvSpPr>
      <xdr:spPr>
        <a:xfrm>
          <a:off x="14732000" y="3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59707</xdr:rowOff>
    </xdr:from>
    <xdr:ext cx="762000" cy="259045"/>
    <xdr:sp macro="" textlink="">
      <xdr:nvSpPr>
        <xdr:cNvPr id="149" name="テキスト ボックス 148"/>
        <xdr:cNvSpPr txBox="1"/>
      </xdr:nvSpPr>
      <xdr:spPr>
        <a:xfrm>
          <a:off x="14401800" y="366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114300</xdr:rowOff>
    </xdr:from>
    <xdr:to>
      <xdr:col>69</xdr:col>
      <xdr:colOff>142875</xdr:colOff>
      <xdr:row>21</xdr:row>
      <xdr:rowOff>44450</xdr:rowOff>
    </xdr:to>
    <xdr:sp macro="" textlink="">
      <xdr:nvSpPr>
        <xdr:cNvPr id="150" name="楕円 149"/>
        <xdr:cNvSpPr/>
      </xdr:nvSpPr>
      <xdr:spPr>
        <a:xfrm>
          <a:off x="13843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29227</xdr:rowOff>
    </xdr:from>
    <xdr:ext cx="762000" cy="259045"/>
    <xdr:sp macro="" textlink="">
      <xdr:nvSpPr>
        <xdr:cNvPr id="151" name="テキスト ボックス 150"/>
        <xdr:cNvSpPr txBox="1"/>
      </xdr:nvSpPr>
      <xdr:spPr>
        <a:xfrm>
          <a:off x="135128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53340</xdr:rowOff>
    </xdr:from>
    <xdr:to>
      <xdr:col>65</xdr:col>
      <xdr:colOff>53975</xdr:colOff>
      <xdr:row>20</xdr:row>
      <xdr:rowOff>154940</xdr:rowOff>
    </xdr:to>
    <xdr:sp macro="" textlink="">
      <xdr:nvSpPr>
        <xdr:cNvPr id="152" name="楕円 151"/>
        <xdr:cNvSpPr/>
      </xdr:nvSpPr>
      <xdr:spPr>
        <a:xfrm>
          <a:off x="12954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139717</xdr:rowOff>
    </xdr:from>
    <xdr:ext cx="762000" cy="259045"/>
    <xdr:sp macro="" textlink="">
      <xdr:nvSpPr>
        <xdr:cNvPr id="153" name="テキスト ボックス 152"/>
        <xdr:cNvSpPr txBox="1"/>
      </xdr:nvSpPr>
      <xdr:spPr>
        <a:xfrm>
          <a:off x="1262380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低い水準にあるが，比率は上昇傾向にあることから，引き続き適正な福祉サービスの水準を維持しながら，市単独事業や国・県の水準を上回る事業について見直しを進め，扶助費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1" name="直線コネクタ 180"/>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63500</xdr:rowOff>
    </xdr:from>
    <xdr:to>
      <xdr:col>24</xdr:col>
      <xdr:colOff>25400</xdr:colOff>
      <xdr:row>56</xdr:row>
      <xdr:rowOff>101600</xdr:rowOff>
    </xdr:to>
    <xdr:cxnSp macro="">
      <xdr:nvCxnSpPr>
        <xdr:cNvPr id="186" name="直線コネクタ 185"/>
        <xdr:cNvCxnSpPr/>
      </xdr:nvCxnSpPr>
      <xdr:spPr>
        <a:xfrm>
          <a:off x="3987800" y="9664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7"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88" name="フローチャート: 判断 187"/>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63500</xdr:rowOff>
    </xdr:to>
    <xdr:cxnSp macro="">
      <xdr:nvCxnSpPr>
        <xdr:cNvPr id="189" name="直線コネクタ 188"/>
        <xdr:cNvCxnSpPr/>
      </xdr:nvCxnSpPr>
      <xdr:spPr>
        <a:xfrm>
          <a:off x="3098800" y="9575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0" name="フローチャート: 判断 189"/>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80027</xdr:rowOff>
    </xdr:from>
    <xdr:ext cx="736600" cy="259045"/>
    <xdr:sp macro="" textlink="">
      <xdr:nvSpPr>
        <xdr:cNvPr id="191" name="テキスト ボックス 190"/>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0</xdr:rowOff>
    </xdr:to>
    <xdr:cxnSp macro="">
      <xdr:nvCxnSpPr>
        <xdr:cNvPr id="192" name="直線コネクタ 191"/>
        <xdr:cNvCxnSpPr/>
      </xdr:nvCxnSpPr>
      <xdr:spPr>
        <a:xfrm flipV="1">
          <a:off x="2209800" y="957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3" name="フローチャート: 判断 192"/>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4" name="テキスト ボックス 193"/>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139700</xdr:rowOff>
    </xdr:from>
    <xdr:to>
      <xdr:col>11</xdr:col>
      <xdr:colOff>9525</xdr:colOff>
      <xdr:row>56</xdr:row>
      <xdr:rowOff>0</xdr:rowOff>
    </xdr:to>
    <xdr:cxnSp macro="">
      <xdr:nvCxnSpPr>
        <xdr:cNvPr id="195" name="直線コネクタ 194"/>
        <xdr:cNvCxnSpPr/>
      </xdr:nvCxnSpPr>
      <xdr:spPr>
        <a:xfrm>
          <a:off x="1320800" y="93980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6" name="フローチャート: 判断 195"/>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7" name="テキスト ボックス 196"/>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198" name="フローチャート: 判断 197"/>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199" name="テキスト ボックス 198"/>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205" name="楕円 204"/>
        <xdr:cNvSpPr/>
      </xdr:nvSpPr>
      <xdr:spPr>
        <a:xfrm>
          <a:off x="4775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06"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xdr:rowOff>
    </xdr:from>
    <xdr:to>
      <xdr:col>20</xdr:col>
      <xdr:colOff>38100</xdr:colOff>
      <xdr:row>56</xdr:row>
      <xdr:rowOff>114300</xdr:rowOff>
    </xdr:to>
    <xdr:sp macro="" textlink="">
      <xdr:nvSpPr>
        <xdr:cNvPr id="207" name="楕円 206"/>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208" name="テキスト ボックス 207"/>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9" name="楕円 208"/>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10" name="テキスト ボックス 209"/>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120650</xdr:rowOff>
    </xdr:from>
    <xdr:to>
      <xdr:col>11</xdr:col>
      <xdr:colOff>60325</xdr:colOff>
      <xdr:row>56</xdr:row>
      <xdr:rowOff>50800</xdr:rowOff>
    </xdr:to>
    <xdr:sp macro="" textlink="">
      <xdr:nvSpPr>
        <xdr:cNvPr id="211" name="楕円 210"/>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60977</xdr:rowOff>
    </xdr:from>
    <xdr:ext cx="762000" cy="259045"/>
    <xdr:sp macro="" textlink="">
      <xdr:nvSpPr>
        <xdr:cNvPr id="212" name="テキスト ボックス 211"/>
        <xdr:cNvSpPr txBox="1"/>
      </xdr:nvSpPr>
      <xdr:spPr>
        <a:xfrm>
          <a:off x="1828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213" name="楕円 212"/>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14" name="テキスト ボックス 213"/>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主な支出は，特別会計等への繰出金である。社会保障給付費の増加に伴い，介護保険事業や後期高齢者医療事業への繰出金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が増加したことにより，比率が増加した。</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2" name="直線コネクタ 241"/>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5"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6" name="直線コネクタ 245"/>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56</xdr:row>
      <xdr:rowOff>5080</xdr:rowOff>
    </xdr:to>
    <xdr:cxnSp macro="">
      <xdr:nvCxnSpPr>
        <xdr:cNvPr id="247" name="直線コネクタ 246"/>
        <xdr:cNvCxnSpPr/>
      </xdr:nvCxnSpPr>
      <xdr:spPr>
        <a:xfrm>
          <a:off x="15671800" y="95681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48"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130810</xdr:rowOff>
    </xdr:from>
    <xdr:to>
      <xdr:col>78</xdr:col>
      <xdr:colOff>69850</xdr:colOff>
      <xdr:row>55</xdr:row>
      <xdr:rowOff>138430</xdr:rowOff>
    </xdr:to>
    <xdr:cxnSp macro="">
      <xdr:nvCxnSpPr>
        <xdr:cNvPr id="250" name="直線コネクタ 249"/>
        <xdr:cNvCxnSpPr/>
      </xdr:nvCxnSpPr>
      <xdr:spPr>
        <a:xfrm>
          <a:off x="14782800" y="9560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1" name="フローチャート: 判断 250"/>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132097</xdr:rowOff>
    </xdr:from>
    <xdr:ext cx="736600" cy="259045"/>
    <xdr:sp macro="" textlink="">
      <xdr:nvSpPr>
        <xdr:cNvPr id="252" name="テキスト ボックス 251"/>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85090</xdr:rowOff>
    </xdr:from>
    <xdr:to>
      <xdr:col>73</xdr:col>
      <xdr:colOff>180975</xdr:colOff>
      <xdr:row>55</xdr:row>
      <xdr:rowOff>130810</xdr:rowOff>
    </xdr:to>
    <xdr:cxnSp macro="">
      <xdr:nvCxnSpPr>
        <xdr:cNvPr id="253" name="直線コネクタ 252"/>
        <xdr:cNvCxnSpPr/>
      </xdr:nvCxnSpPr>
      <xdr:spPr>
        <a:xfrm>
          <a:off x="13893800" y="9514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4" name="フローチャート: 判断 253"/>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101617</xdr:rowOff>
    </xdr:from>
    <xdr:ext cx="762000" cy="259045"/>
    <xdr:sp macro="" textlink="">
      <xdr:nvSpPr>
        <xdr:cNvPr id="255" name="テキスト ボックス 254"/>
        <xdr:cNvSpPr txBox="1"/>
      </xdr:nvSpPr>
      <xdr:spPr>
        <a:xfrm>
          <a:off x="14401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85090</xdr:rowOff>
    </xdr:from>
    <xdr:to>
      <xdr:col>69</xdr:col>
      <xdr:colOff>92075</xdr:colOff>
      <xdr:row>56</xdr:row>
      <xdr:rowOff>43180</xdr:rowOff>
    </xdr:to>
    <xdr:cxnSp macro="">
      <xdr:nvCxnSpPr>
        <xdr:cNvPr id="256" name="直線コネクタ 255"/>
        <xdr:cNvCxnSpPr/>
      </xdr:nvCxnSpPr>
      <xdr:spPr>
        <a:xfrm flipV="1">
          <a:off x="13004800" y="95148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7" name="フローチャート: 判断 256"/>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58" name="テキスト ボックス 257"/>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59" name="フローチャート: 判断 258"/>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60" name="テキスト ボックス 259"/>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125730</xdr:rowOff>
    </xdr:from>
    <xdr:to>
      <xdr:col>82</xdr:col>
      <xdr:colOff>158750</xdr:colOff>
      <xdr:row>56</xdr:row>
      <xdr:rowOff>55880</xdr:rowOff>
    </xdr:to>
    <xdr:sp macro="" textlink="">
      <xdr:nvSpPr>
        <xdr:cNvPr id="266" name="楕円 265"/>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142257</xdr:rowOff>
    </xdr:from>
    <xdr:ext cx="762000" cy="259045"/>
    <xdr:sp macro="" textlink="">
      <xdr:nvSpPr>
        <xdr:cNvPr id="267" name="その他該当値テキスト"/>
        <xdr:cNvSpPr txBox="1"/>
      </xdr:nvSpPr>
      <xdr:spPr>
        <a:xfrm>
          <a:off x="16598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68" name="楕円 267"/>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69" name="テキスト ボックス 268"/>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80010</xdr:rowOff>
    </xdr:from>
    <xdr:to>
      <xdr:col>74</xdr:col>
      <xdr:colOff>31750</xdr:colOff>
      <xdr:row>56</xdr:row>
      <xdr:rowOff>10160</xdr:rowOff>
    </xdr:to>
    <xdr:sp macro="" textlink="">
      <xdr:nvSpPr>
        <xdr:cNvPr id="270" name="楕円 269"/>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20337</xdr:rowOff>
    </xdr:from>
    <xdr:ext cx="762000" cy="259045"/>
    <xdr:sp macro="" textlink="">
      <xdr:nvSpPr>
        <xdr:cNvPr id="271" name="テキスト ボックス 270"/>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34290</xdr:rowOff>
    </xdr:from>
    <xdr:to>
      <xdr:col>69</xdr:col>
      <xdr:colOff>142875</xdr:colOff>
      <xdr:row>55</xdr:row>
      <xdr:rowOff>135890</xdr:rowOff>
    </xdr:to>
    <xdr:sp macro="" textlink="">
      <xdr:nvSpPr>
        <xdr:cNvPr id="272" name="楕円 271"/>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73" name="テキスト ボックス 272"/>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74" name="楕円 273"/>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78757</xdr:rowOff>
    </xdr:from>
    <xdr:ext cx="762000" cy="259045"/>
    <xdr:sp macro="" textlink="">
      <xdr:nvSpPr>
        <xdr:cNvPr id="275" name="テキスト ボックス 274"/>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平成２４年２月に「補助金の適正化ガイドライン」を策定し，毎年度の予算編成を通じて見直しを行っている。今後もガイドラインに基づく定期的な見直しにより，総額の抑制に努める。</a:t>
          </a:r>
          <a:endParaRPr lang="ja-JP" altLang="ja-JP" sz="1400">
            <a:effectLst/>
          </a:endParaRPr>
        </a:p>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特定教育・保育施設等補助金の増加等</a:t>
          </a:r>
          <a:r>
            <a:rPr kumimoji="1" lang="ja-JP" altLang="en-US" sz="1100">
              <a:solidFill>
                <a:schemeClr val="dk1"/>
              </a:solidFill>
              <a:effectLst/>
              <a:latin typeface="+mn-lt"/>
              <a:ea typeface="+mn-ea"/>
              <a:cs typeface="+mn-cs"/>
            </a:rPr>
            <a:t>から決算額は増加したが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合計額の伸びもあり比率は前年度から横ばいとなった。</a:t>
          </a:r>
          <a:endParaRPr kumimoji="1" lang="en-US" altLang="ja-JP" sz="1100">
            <a:solidFill>
              <a:schemeClr val="dk1"/>
            </a:solidFill>
            <a:effectLst/>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5" name="直線コネクタ 304"/>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6"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7" name="直線コネクタ 306"/>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08"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09" name="直線コネクタ 308"/>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72572</xdr:rowOff>
    </xdr:from>
    <xdr:to>
      <xdr:col>82</xdr:col>
      <xdr:colOff>107950</xdr:colOff>
      <xdr:row>34</xdr:row>
      <xdr:rowOff>72572</xdr:rowOff>
    </xdr:to>
    <xdr:cxnSp macro="">
      <xdr:nvCxnSpPr>
        <xdr:cNvPr id="310" name="直線コネクタ 309"/>
        <xdr:cNvCxnSpPr/>
      </xdr:nvCxnSpPr>
      <xdr:spPr>
        <a:xfrm>
          <a:off x="15671800" y="59018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94541</xdr:rowOff>
    </xdr:from>
    <xdr:ext cx="762000" cy="259045"/>
    <xdr:sp macro="" textlink="">
      <xdr:nvSpPr>
        <xdr:cNvPr id="311" name="補助費等平均値テキスト"/>
        <xdr:cNvSpPr txBox="1"/>
      </xdr:nvSpPr>
      <xdr:spPr>
        <a:xfrm>
          <a:off x="16598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2" name="フローチャート: 判断 311"/>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39914</xdr:rowOff>
    </xdr:from>
    <xdr:to>
      <xdr:col>78</xdr:col>
      <xdr:colOff>69850</xdr:colOff>
      <xdr:row>34</xdr:row>
      <xdr:rowOff>72572</xdr:rowOff>
    </xdr:to>
    <xdr:cxnSp macro="">
      <xdr:nvCxnSpPr>
        <xdr:cNvPr id="313" name="直線コネクタ 312"/>
        <xdr:cNvCxnSpPr/>
      </xdr:nvCxnSpPr>
      <xdr:spPr>
        <a:xfrm>
          <a:off x="14782800" y="58692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4" name="フローチャート: 判断 313"/>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59163</xdr:rowOff>
    </xdr:from>
    <xdr:ext cx="736600" cy="259045"/>
    <xdr:sp macro="" textlink="">
      <xdr:nvSpPr>
        <xdr:cNvPr id="315" name="テキスト ボックス 314"/>
        <xdr:cNvSpPr txBox="1"/>
      </xdr:nvSpPr>
      <xdr:spPr>
        <a:xfrm>
          <a:off x="15290800" y="623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39914</xdr:rowOff>
    </xdr:from>
    <xdr:to>
      <xdr:col>73</xdr:col>
      <xdr:colOff>180975</xdr:colOff>
      <xdr:row>34</xdr:row>
      <xdr:rowOff>61686</xdr:rowOff>
    </xdr:to>
    <xdr:cxnSp macro="">
      <xdr:nvCxnSpPr>
        <xdr:cNvPr id="316" name="直線コネクタ 315"/>
        <xdr:cNvCxnSpPr/>
      </xdr:nvCxnSpPr>
      <xdr:spPr>
        <a:xfrm flipV="1">
          <a:off x="13893800" y="58692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7" name="フローチャート: 判断 316"/>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26505</xdr:rowOff>
    </xdr:from>
    <xdr:ext cx="762000" cy="259045"/>
    <xdr:sp macro="" textlink="">
      <xdr:nvSpPr>
        <xdr:cNvPr id="318" name="テキスト ボックス 317"/>
        <xdr:cNvSpPr txBox="1"/>
      </xdr:nvSpPr>
      <xdr:spPr>
        <a:xfrm>
          <a:off x="14401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156936</xdr:rowOff>
    </xdr:from>
    <xdr:to>
      <xdr:col>69</xdr:col>
      <xdr:colOff>92075</xdr:colOff>
      <xdr:row>34</xdr:row>
      <xdr:rowOff>61686</xdr:rowOff>
    </xdr:to>
    <xdr:cxnSp macro="">
      <xdr:nvCxnSpPr>
        <xdr:cNvPr id="319" name="直線コネクタ 318"/>
        <xdr:cNvCxnSpPr/>
      </xdr:nvCxnSpPr>
      <xdr:spPr>
        <a:xfrm>
          <a:off x="13004800" y="58147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70049</xdr:rowOff>
    </xdr:from>
    <xdr:ext cx="762000" cy="259045"/>
    <xdr:sp macro="" textlink="">
      <xdr:nvSpPr>
        <xdr:cNvPr id="321" name="テキスト ボックス 320"/>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2" name="フローチャート: 判断 321"/>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37391</xdr:rowOff>
    </xdr:from>
    <xdr:ext cx="762000" cy="259045"/>
    <xdr:sp macro="" textlink="">
      <xdr:nvSpPr>
        <xdr:cNvPr id="323" name="テキスト ボックス 322"/>
        <xdr:cNvSpPr txBox="1"/>
      </xdr:nvSpPr>
      <xdr:spPr>
        <a:xfrm>
          <a:off x="12623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21772</xdr:rowOff>
    </xdr:from>
    <xdr:to>
      <xdr:col>82</xdr:col>
      <xdr:colOff>158750</xdr:colOff>
      <xdr:row>34</xdr:row>
      <xdr:rowOff>123372</xdr:rowOff>
    </xdr:to>
    <xdr:sp macro="" textlink="">
      <xdr:nvSpPr>
        <xdr:cNvPr id="329" name="楕円 328"/>
        <xdr:cNvSpPr/>
      </xdr:nvSpPr>
      <xdr:spPr>
        <a:xfrm>
          <a:off x="164592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38299</xdr:rowOff>
    </xdr:from>
    <xdr:ext cx="762000" cy="259045"/>
    <xdr:sp macro="" textlink="">
      <xdr:nvSpPr>
        <xdr:cNvPr id="330" name="補助費等該当値テキスト"/>
        <xdr:cNvSpPr txBox="1"/>
      </xdr:nvSpPr>
      <xdr:spPr>
        <a:xfrm>
          <a:off x="165989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21772</xdr:rowOff>
    </xdr:from>
    <xdr:to>
      <xdr:col>78</xdr:col>
      <xdr:colOff>120650</xdr:colOff>
      <xdr:row>34</xdr:row>
      <xdr:rowOff>123372</xdr:rowOff>
    </xdr:to>
    <xdr:sp macro="" textlink="">
      <xdr:nvSpPr>
        <xdr:cNvPr id="331" name="楕円 330"/>
        <xdr:cNvSpPr/>
      </xdr:nvSpPr>
      <xdr:spPr>
        <a:xfrm>
          <a:off x="15621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133549</xdr:rowOff>
    </xdr:from>
    <xdr:ext cx="736600" cy="259045"/>
    <xdr:sp macro="" textlink="">
      <xdr:nvSpPr>
        <xdr:cNvPr id="332" name="テキスト ボックス 331"/>
        <xdr:cNvSpPr txBox="1"/>
      </xdr:nvSpPr>
      <xdr:spPr>
        <a:xfrm>
          <a:off x="15290800" y="561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160564</xdr:rowOff>
    </xdr:from>
    <xdr:to>
      <xdr:col>74</xdr:col>
      <xdr:colOff>31750</xdr:colOff>
      <xdr:row>34</xdr:row>
      <xdr:rowOff>90714</xdr:rowOff>
    </xdr:to>
    <xdr:sp macro="" textlink="">
      <xdr:nvSpPr>
        <xdr:cNvPr id="333" name="楕円 332"/>
        <xdr:cNvSpPr/>
      </xdr:nvSpPr>
      <xdr:spPr>
        <a:xfrm>
          <a:off x="14732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100891</xdr:rowOff>
    </xdr:from>
    <xdr:ext cx="762000" cy="259045"/>
    <xdr:sp macro="" textlink="">
      <xdr:nvSpPr>
        <xdr:cNvPr id="334" name="テキスト ボックス 333"/>
        <xdr:cNvSpPr txBox="1"/>
      </xdr:nvSpPr>
      <xdr:spPr>
        <a:xfrm>
          <a:off x="144018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10886</xdr:rowOff>
    </xdr:from>
    <xdr:to>
      <xdr:col>69</xdr:col>
      <xdr:colOff>142875</xdr:colOff>
      <xdr:row>34</xdr:row>
      <xdr:rowOff>112486</xdr:rowOff>
    </xdr:to>
    <xdr:sp macro="" textlink="">
      <xdr:nvSpPr>
        <xdr:cNvPr id="335" name="楕円 334"/>
        <xdr:cNvSpPr/>
      </xdr:nvSpPr>
      <xdr:spPr>
        <a:xfrm>
          <a:off x="13843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122663</xdr:rowOff>
    </xdr:from>
    <xdr:ext cx="762000" cy="259045"/>
    <xdr:sp macro="" textlink="">
      <xdr:nvSpPr>
        <xdr:cNvPr id="336" name="テキスト ボックス 335"/>
        <xdr:cNvSpPr txBox="1"/>
      </xdr:nvSpPr>
      <xdr:spPr>
        <a:xfrm>
          <a:off x="13512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106136</xdr:rowOff>
    </xdr:from>
    <xdr:to>
      <xdr:col>65</xdr:col>
      <xdr:colOff>53975</xdr:colOff>
      <xdr:row>34</xdr:row>
      <xdr:rowOff>36286</xdr:rowOff>
    </xdr:to>
    <xdr:sp macro="" textlink="">
      <xdr:nvSpPr>
        <xdr:cNvPr id="337" name="楕円 336"/>
        <xdr:cNvSpPr/>
      </xdr:nvSpPr>
      <xdr:spPr>
        <a:xfrm>
          <a:off x="12954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46463</xdr:rowOff>
    </xdr:from>
    <xdr:ext cx="762000" cy="259045"/>
    <xdr:sp macro="" textlink="">
      <xdr:nvSpPr>
        <xdr:cNvPr id="338" name="テキスト ボックス 337"/>
        <xdr:cNvSpPr txBox="1"/>
      </xdr:nvSpPr>
      <xdr:spPr>
        <a:xfrm>
          <a:off x="12623800" y="55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地方債の新規発行額を当該年度の元金償還額以内として地方債残高の縮減を図っており，前年度比で１．</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ポイント減少した。</a:t>
          </a:r>
          <a:r>
            <a:rPr kumimoji="1" lang="ja-JP" altLang="en-US" sz="1100">
              <a:solidFill>
                <a:schemeClr val="dk1"/>
              </a:solidFill>
              <a:effectLst/>
              <a:latin typeface="+mn-lt"/>
              <a:ea typeface="+mn-ea"/>
              <a:cs typeface="+mn-cs"/>
            </a:rPr>
            <a:t>類似団体平均に比べ低い数値となっているものの</a:t>
          </a:r>
          <a:r>
            <a:rPr kumimoji="1" lang="ja-JP" altLang="ja-JP" sz="1100">
              <a:solidFill>
                <a:schemeClr val="dk1"/>
              </a:solidFill>
              <a:effectLst/>
              <a:latin typeface="+mn-lt"/>
              <a:ea typeface="+mn-ea"/>
              <a:cs typeface="+mn-cs"/>
            </a:rPr>
            <a:t>，過去の大型公共事業に伴う借入が大きいため，公債費に係る経常収支比率は高い水準で推移しており，引き続き地方債の新規発行を抑制し，将来負担</a:t>
          </a:r>
          <a:r>
            <a:rPr kumimoji="1" lang="ja-JP" altLang="en-US" sz="1100">
              <a:solidFill>
                <a:schemeClr val="dk1"/>
              </a:solidFill>
              <a:effectLst/>
              <a:latin typeface="+mn-lt"/>
              <a:ea typeface="+mn-ea"/>
              <a:cs typeface="+mn-cs"/>
            </a:rPr>
            <a:t>に留意した借入に</a:t>
          </a:r>
          <a:r>
            <a:rPr kumimoji="1" lang="ja-JP" altLang="ja-JP" sz="1100">
              <a:solidFill>
                <a:schemeClr val="dk1"/>
              </a:solidFill>
              <a:effectLst/>
              <a:latin typeface="+mn-lt"/>
              <a:ea typeface="+mn-ea"/>
              <a:cs typeface="+mn-cs"/>
            </a:rPr>
            <a:t>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6" name="直線コネクタ 365"/>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7"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68" name="直線コネクタ 367"/>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69"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0" name="直線コネクタ 369"/>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157480</xdr:rowOff>
    </xdr:from>
    <xdr:to>
      <xdr:col>24</xdr:col>
      <xdr:colOff>25400</xdr:colOff>
      <xdr:row>77</xdr:row>
      <xdr:rowOff>62230</xdr:rowOff>
    </xdr:to>
    <xdr:cxnSp macro="">
      <xdr:nvCxnSpPr>
        <xdr:cNvPr id="371" name="直線コネクタ 370"/>
        <xdr:cNvCxnSpPr/>
      </xdr:nvCxnSpPr>
      <xdr:spPr>
        <a:xfrm flipV="1">
          <a:off x="3987800" y="131876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113047</xdr:rowOff>
    </xdr:from>
    <xdr:ext cx="762000" cy="259045"/>
    <xdr:sp macro="" textlink="">
      <xdr:nvSpPr>
        <xdr:cNvPr id="372" name="公債費平均値テキスト"/>
        <xdr:cNvSpPr txBox="1"/>
      </xdr:nvSpPr>
      <xdr:spPr>
        <a:xfrm>
          <a:off x="4914900" y="1331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3" name="フローチャート: 判断 372"/>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62230</xdr:rowOff>
    </xdr:from>
    <xdr:to>
      <xdr:col>19</xdr:col>
      <xdr:colOff>187325</xdr:colOff>
      <xdr:row>77</xdr:row>
      <xdr:rowOff>161289</xdr:rowOff>
    </xdr:to>
    <xdr:cxnSp macro="">
      <xdr:nvCxnSpPr>
        <xdr:cNvPr id="374" name="直線コネクタ 373"/>
        <xdr:cNvCxnSpPr/>
      </xdr:nvCxnSpPr>
      <xdr:spPr>
        <a:xfrm flipV="1">
          <a:off x="3098800" y="132638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5" name="フローチャート: 判断 374"/>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6" name="テキスト ボックス 375"/>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77</xdr:row>
      <xdr:rowOff>161289</xdr:rowOff>
    </xdr:to>
    <xdr:cxnSp macro="">
      <xdr:nvCxnSpPr>
        <xdr:cNvPr id="377" name="直線コネクタ 376"/>
        <xdr:cNvCxnSpPr/>
      </xdr:nvCxnSpPr>
      <xdr:spPr>
        <a:xfrm>
          <a:off x="2209800" y="13340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79" name="テキスト ボックス 378"/>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78</xdr:row>
      <xdr:rowOff>50800</xdr:rowOff>
    </xdr:to>
    <xdr:cxnSp macro="">
      <xdr:nvCxnSpPr>
        <xdr:cNvPr id="380" name="直線コネクタ 379"/>
        <xdr:cNvCxnSpPr/>
      </xdr:nvCxnSpPr>
      <xdr:spPr>
        <a:xfrm flipV="1">
          <a:off x="1320800" y="13340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1" name="フローチャート: 判断 380"/>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82" name="テキスト ボックス 381"/>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3" name="フローチャート: 判断 382"/>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170197</xdr:rowOff>
    </xdr:from>
    <xdr:ext cx="762000" cy="259045"/>
    <xdr:sp macro="" textlink="">
      <xdr:nvSpPr>
        <xdr:cNvPr id="384" name="テキスト ボックス 383"/>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90" name="楕円 389"/>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123207</xdr:rowOff>
    </xdr:from>
    <xdr:ext cx="762000" cy="259045"/>
    <xdr:sp macro="" textlink="">
      <xdr:nvSpPr>
        <xdr:cNvPr id="391" name="公債費該当値テキスト"/>
        <xdr:cNvSpPr txBox="1"/>
      </xdr:nvSpPr>
      <xdr:spPr>
        <a:xfrm>
          <a:off x="4914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11430</xdr:rowOff>
    </xdr:from>
    <xdr:to>
      <xdr:col>20</xdr:col>
      <xdr:colOff>38100</xdr:colOff>
      <xdr:row>77</xdr:row>
      <xdr:rowOff>113030</xdr:rowOff>
    </xdr:to>
    <xdr:sp macro="" textlink="">
      <xdr:nvSpPr>
        <xdr:cNvPr id="392" name="楕円 391"/>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93" name="テキスト ボックス 392"/>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94" name="楕円 393"/>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95" name="テキスト ボックス 394"/>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87630</xdr:rowOff>
    </xdr:from>
    <xdr:to>
      <xdr:col>11</xdr:col>
      <xdr:colOff>60325</xdr:colOff>
      <xdr:row>78</xdr:row>
      <xdr:rowOff>17780</xdr:rowOff>
    </xdr:to>
    <xdr:sp macro="" textlink="">
      <xdr:nvSpPr>
        <xdr:cNvPr id="396" name="楕円 395"/>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97" name="テキスト ボックス 396"/>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98" name="楕円 397"/>
        <xdr:cNvSpPr/>
      </xdr:nvSpPr>
      <xdr:spPr>
        <a:xfrm>
          <a:off x="1270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111777</xdr:rowOff>
    </xdr:from>
    <xdr:ext cx="762000" cy="259045"/>
    <xdr:sp macro="" textlink="">
      <xdr:nvSpPr>
        <xdr:cNvPr id="399" name="テキスト ボックス 398"/>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　人件費が減少した一方で，扶助費や物件費等が増加したため，</a:t>
          </a:r>
          <a:r>
            <a:rPr kumimoji="1" lang="ja-JP" altLang="ja-JP" sz="1100" baseline="0">
              <a:solidFill>
                <a:schemeClr val="dk1"/>
              </a:solidFill>
              <a:effectLst/>
              <a:latin typeface="+mn-lt"/>
              <a:ea typeface="+mn-ea"/>
              <a:cs typeface="+mn-cs"/>
            </a:rPr>
            <a:t>公債費を除く経常収支比率は増加した。類似団体平均を上回っており，</a:t>
          </a:r>
          <a:r>
            <a:rPr kumimoji="1" lang="ja-JP" altLang="ja-JP" sz="1100">
              <a:solidFill>
                <a:schemeClr val="dk1"/>
              </a:solidFill>
              <a:effectLst/>
              <a:latin typeface="+mn-lt"/>
              <a:ea typeface="+mn-ea"/>
              <a:cs typeface="+mn-cs"/>
            </a:rPr>
            <a:t>引き続き柏市第二次行政経営方針に基づく歳出削減，収納対策の強化や受益者負担の適正化による歳入の増加に努め，財政の健全化を図る。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7" name="直線コネクタ 426"/>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9" name="直線コネクタ 42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0"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1" name="直線コネクタ 430"/>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5080</xdr:rowOff>
    </xdr:from>
    <xdr:to>
      <xdr:col>82</xdr:col>
      <xdr:colOff>107950</xdr:colOff>
      <xdr:row>78</xdr:row>
      <xdr:rowOff>12700</xdr:rowOff>
    </xdr:to>
    <xdr:cxnSp macro="">
      <xdr:nvCxnSpPr>
        <xdr:cNvPr id="432" name="直線コネクタ 431"/>
        <xdr:cNvCxnSpPr/>
      </xdr:nvCxnSpPr>
      <xdr:spPr>
        <a:xfrm>
          <a:off x="15671800" y="13378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3"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100330</xdr:rowOff>
    </xdr:from>
    <xdr:to>
      <xdr:col>78</xdr:col>
      <xdr:colOff>69850</xdr:colOff>
      <xdr:row>78</xdr:row>
      <xdr:rowOff>5080</xdr:rowOff>
    </xdr:to>
    <xdr:cxnSp macro="">
      <xdr:nvCxnSpPr>
        <xdr:cNvPr id="435" name="直線コネクタ 434"/>
        <xdr:cNvCxnSpPr/>
      </xdr:nvCxnSpPr>
      <xdr:spPr>
        <a:xfrm>
          <a:off x="14782800" y="13301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6" name="フローチャート: 判断 435"/>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123207</xdr:rowOff>
    </xdr:from>
    <xdr:ext cx="736600" cy="259045"/>
    <xdr:sp macro="" textlink="">
      <xdr:nvSpPr>
        <xdr:cNvPr id="437" name="テキスト ボックス 436"/>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100330</xdr:rowOff>
    </xdr:from>
    <xdr:to>
      <xdr:col>73</xdr:col>
      <xdr:colOff>180975</xdr:colOff>
      <xdr:row>77</xdr:row>
      <xdr:rowOff>115570</xdr:rowOff>
    </xdr:to>
    <xdr:cxnSp macro="">
      <xdr:nvCxnSpPr>
        <xdr:cNvPr id="438" name="直線コネクタ 437"/>
        <xdr:cNvCxnSpPr/>
      </xdr:nvCxnSpPr>
      <xdr:spPr>
        <a:xfrm flipV="1">
          <a:off x="13893800" y="13301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39" name="フローチャート: 判断 438"/>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40" name="テキスト ボックス 439"/>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115570</xdr:rowOff>
    </xdr:to>
    <xdr:cxnSp macro="">
      <xdr:nvCxnSpPr>
        <xdr:cNvPr id="441" name="直線コネクタ 440"/>
        <xdr:cNvCxnSpPr/>
      </xdr:nvCxnSpPr>
      <xdr:spPr>
        <a:xfrm>
          <a:off x="13004800" y="13225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2" name="フローチャート: 判断 441"/>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127017</xdr:rowOff>
    </xdr:from>
    <xdr:ext cx="762000" cy="259045"/>
    <xdr:sp macro="" textlink="">
      <xdr:nvSpPr>
        <xdr:cNvPr id="443" name="テキスト ボックス 442"/>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4" name="フローチャート: 判断 443"/>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45" name="テキスト ボックス 444"/>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51" name="楕円 450"/>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52"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125730</xdr:rowOff>
    </xdr:from>
    <xdr:to>
      <xdr:col>78</xdr:col>
      <xdr:colOff>120650</xdr:colOff>
      <xdr:row>78</xdr:row>
      <xdr:rowOff>55880</xdr:rowOff>
    </xdr:to>
    <xdr:sp macro="" textlink="">
      <xdr:nvSpPr>
        <xdr:cNvPr id="453" name="楕円 452"/>
        <xdr:cNvSpPr/>
      </xdr:nvSpPr>
      <xdr:spPr>
        <a:xfrm>
          <a:off x="15621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54" name="テキスト ボックス 453"/>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49530</xdr:rowOff>
    </xdr:from>
    <xdr:to>
      <xdr:col>74</xdr:col>
      <xdr:colOff>31750</xdr:colOff>
      <xdr:row>77</xdr:row>
      <xdr:rowOff>151130</xdr:rowOff>
    </xdr:to>
    <xdr:sp macro="" textlink="">
      <xdr:nvSpPr>
        <xdr:cNvPr id="455" name="楕円 454"/>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135907</xdr:rowOff>
    </xdr:from>
    <xdr:ext cx="762000" cy="259045"/>
    <xdr:sp macro="" textlink="">
      <xdr:nvSpPr>
        <xdr:cNvPr id="456" name="テキスト ボックス 455"/>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7" name="楕円 456"/>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58" name="テキスト ボックス 457"/>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9" name="楕円 458"/>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60" name="テキスト ボックス 459"/>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10719</xdr:rowOff>
    </xdr:from>
    <xdr:to>
      <xdr:col>29</xdr:col>
      <xdr:colOff>127000</xdr:colOff>
      <xdr:row>19</xdr:row>
      <xdr:rowOff>14194</xdr:rowOff>
    </xdr:to>
    <xdr:cxnSp macro="">
      <xdr:nvCxnSpPr>
        <xdr:cNvPr id="48" name="直線コネクタ 47"/>
        <xdr:cNvCxnSpPr/>
      </xdr:nvCxnSpPr>
      <xdr:spPr bwMode="auto">
        <a:xfrm>
          <a:off x="5003800" y="3315894"/>
          <a:ext cx="647700" cy="3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143324</xdr:rowOff>
    </xdr:from>
    <xdr:ext cx="762000" cy="259045"/>
    <xdr:sp macro="" textlink="">
      <xdr:nvSpPr>
        <xdr:cNvPr id="49" name="人口1人当たり決算額の推移平均値テキスト130"/>
        <xdr:cNvSpPr txBox="1"/>
      </xdr:nvSpPr>
      <xdr:spPr>
        <a:xfrm>
          <a:off x="5740400" y="276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129728</xdr:rowOff>
    </xdr:from>
    <xdr:to>
      <xdr:col>26</xdr:col>
      <xdr:colOff>50800</xdr:colOff>
      <xdr:row>19</xdr:row>
      <xdr:rowOff>10719</xdr:rowOff>
    </xdr:to>
    <xdr:cxnSp macro="">
      <xdr:nvCxnSpPr>
        <xdr:cNvPr id="51" name="直線コネクタ 50"/>
        <xdr:cNvCxnSpPr/>
      </xdr:nvCxnSpPr>
      <xdr:spPr bwMode="auto">
        <a:xfrm>
          <a:off x="4305300" y="3263453"/>
          <a:ext cx="698500" cy="52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89115</xdr:rowOff>
    </xdr:from>
    <xdr:ext cx="736600" cy="259045"/>
    <xdr:sp macro="" textlink="">
      <xdr:nvSpPr>
        <xdr:cNvPr id="53" name="テキスト ボックス 52"/>
        <xdr:cNvSpPr txBox="1"/>
      </xdr:nvSpPr>
      <xdr:spPr>
        <a:xfrm>
          <a:off x="4622800" y="2708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102067</xdr:rowOff>
    </xdr:from>
    <xdr:to>
      <xdr:col>22</xdr:col>
      <xdr:colOff>114300</xdr:colOff>
      <xdr:row>18</xdr:row>
      <xdr:rowOff>129728</xdr:rowOff>
    </xdr:to>
    <xdr:cxnSp macro="">
      <xdr:nvCxnSpPr>
        <xdr:cNvPr id="54" name="直線コネクタ 53"/>
        <xdr:cNvCxnSpPr/>
      </xdr:nvCxnSpPr>
      <xdr:spPr bwMode="auto">
        <a:xfrm>
          <a:off x="3606800" y="3235792"/>
          <a:ext cx="698500" cy="27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86326</xdr:rowOff>
    </xdr:from>
    <xdr:ext cx="762000" cy="259045"/>
    <xdr:sp macro="" textlink="">
      <xdr:nvSpPr>
        <xdr:cNvPr id="56" name="テキスト ボックス 55"/>
        <xdr:cNvSpPr txBox="1"/>
      </xdr:nvSpPr>
      <xdr:spPr>
        <a:xfrm>
          <a:off x="3924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86705</xdr:rowOff>
    </xdr:from>
    <xdr:to>
      <xdr:col>18</xdr:col>
      <xdr:colOff>177800</xdr:colOff>
      <xdr:row>18</xdr:row>
      <xdr:rowOff>102067</xdr:rowOff>
    </xdr:to>
    <xdr:cxnSp macro="">
      <xdr:nvCxnSpPr>
        <xdr:cNvPr id="57" name="直線コネクタ 56"/>
        <xdr:cNvCxnSpPr/>
      </xdr:nvCxnSpPr>
      <xdr:spPr bwMode="auto">
        <a:xfrm>
          <a:off x="2908300" y="3220430"/>
          <a:ext cx="698500" cy="15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103243</xdr:rowOff>
    </xdr:from>
    <xdr:ext cx="762000" cy="259045"/>
    <xdr:sp macro="" textlink="">
      <xdr:nvSpPr>
        <xdr:cNvPr id="59" name="テキスト ボックス 58"/>
        <xdr:cNvSpPr txBox="1"/>
      </xdr:nvSpPr>
      <xdr:spPr>
        <a:xfrm>
          <a:off x="32258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11208</xdr:rowOff>
    </xdr:from>
    <xdr:ext cx="762000" cy="259045"/>
    <xdr:sp macro="" textlink="">
      <xdr:nvSpPr>
        <xdr:cNvPr id="61" name="テキスト ボックス 60"/>
        <xdr:cNvSpPr txBox="1"/>
      </xdr:nvSpPr>
      <xdr:spPr>
        <a:xfrm>
          <a:off x="25273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134844</xdr:rowOff>
    </xdr:from>
    <xdr:to>
      <xdr:col>29</xdr:col>
      <xdr:colOff>177800</xdr:colOff>
      <xdr:row>19</xdr:row>
      <xdr:rowOff>64994</xdr:rowOff>
    </xdr:to>
    <xdr:sp macro="" textlink="">
      <xdr:nvSpPr>
        <xdr:cNvPr id="67" name="楕円 66"/>
        <xdr:cNvSpPr/>
      </xdr:nvSpPr>
      <xdr:spPr bwMode="auto">
        <a:xfrm>
          <a:off x="5600700" y="3268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106921</xdr:rowOff>
    </xdr:from>
    <xdr:ext cx="762000" cy="259045"/>
    <xdr:sp macro="" textlink="">
      <xdr:nvSpPr>
        <xdr:cNvPr id="68" name="人口1人当たり決算額の推移該当値テキスト130"/>
        <xdr:cNvSpPr txBox="1"/>
      </xdr:nvSpPr>
      <xdr:spPr>
        <a:xfrm>
          <a:off x="5740400" y="324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131369</xdr:rowOff>
    </xdr:from>
    <xdr:to>
      <xdr:col>26</xdr:col>
      <xdr:colOff>101600</xdr:colOff>
      <xdr:row>19</xdr:row>
      <xdr:rowOff>61519</xdr:rowOff>
    </xdr:to>
    <xdr:sp macro="" textlink="">
      <xdr:nvSpPr>
        <xdr:cNvPr id="69" name="楕円 68"/>
        <xdr:cNvSpPr/>
      </xdr:nvSpPr>
      <xdr:spPr bwMode="auto">
        <a:xfrm>
          <a:off x="4953000" y="3265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46296</xdr:rowOff>
    </xdr:from>
    <xdr:ext cx="736600" cy="259045"/>
    <xdr:sp macro="" textlink="">
      <xdr:nvSpPr>
        <xdr:cNvPr id="70" name="テキスト ボックス 69"/>
        <xdr:cNvSpPr txBox="1"/>
      </xdr:nvSpPr>
      <xdr:spPr>
        <a:xfrm>
          <a:off x="4622800" y="3351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78928</xdr:rowOff>
    </xdr:from>
    <xdr:to>
      <xdr:col>22</xdr:col>
      <xdr:colOff>165100</xdr:colOff>
      <xdr:row>19</xdr:row>
      <xdr:rowOff>9078</xdr:rowOff>
    </xdr:to>
    <xdr:sp macro="" textlink="">
      <xdr:nvSpPr>
        <xdr:cNvPr id="71" name="楕円 70"/>
        <xdr:cNvSpPr/>
      </xdr:nvSpPr>
      <xdr:spPr bwMode="auto">
        <a:xfrm>
          <a:off x="4254500" y="3212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165305</xdr:rowOff>
    </xdr:from>
    <xdr:ext cx="762000" cy="259045"/>
    <xdr:sp macro="" textlink="">
      <xdr:nvSpPr>
        <xdr:cNvPr id="72" name="テキスト ボックス 71"/>
        <xdr:cNvSpPr txBox="1"/>
      </xdr:nvSpPr>
      <xdr:spPr>
        <a:xfrm>
          <a:off x="3924300" y="3299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51267</xdr:rowOff>
    </xdr:from>
    <xdr:to>
      <xdr:col>19</xdr:col>
      <xdr:colOff>38100</xdr:colOff>
      <xdr:row>18</xdr:row>
      <xdr:rowOff>152867</xdr:rowOff>
    </xdr:to>
    <xdr:sp macro="" textlink="">
      <xdr:nvSpPr>
        <xdr:cNvPr id="73" name="楕円 72"/>
        <xdr:cNvSpPr/>
      </xdr:nvSpPr>
      <xdr:spPr bwMode="auto">
        <a:xfrm>
          <a:off x="3556000" y="3184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137644</xdr:rowOff>
    </xdr:from>
    <xdr:ext cx="762000" cy="259045"/>
    <xdr:sp macro="" textlink="">
      <xdr:nvSpPr>
        <xdr:cNvPr id="74" name="テキスト ボックス 73"/>
        <xdr:cNvSpPr txBox="1"/>
      </xdr:nvSpPr>
      <xdr:spPr>
        <a:xfrm>
          <a:off x="3225800" y="327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35905</xdr:rowOff>
    </xdr:from>
    <xdr:to>
      <xdr:col>15</xdr:col>
      <xdr:colOff>101600</xdr:colOff>
      <xdr:row>18</xdr:row>
      <xdr:rowOff>137506</xdr:rowOff>
    </xdr:to>
    <xdr:sp macro="" textlink="">
      <xdr:nvSpPr>
        <xdr:cNvPr id="75" name="楕円 74"/>
        <xdr:cNvSpPr/>
      </xdr:nvSpPr>
      <xdr:spPr bwMode="auto">
        <a:xfrm>
          <a:off x="2857500" y="316963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122283</xdr:rowOff>
    </xdr:from>
    <xdr:ext cx="762000" cy="259045"/>
    <xdr:sp macro="" textlink="">
      <xdr:nvSpPr>
        <xdr:cNvPr id="76" name="テキスト ボックス 75"/>
        <xdr:cNvSpPr txBox="1"/>
      </xdr:nvSpPr>
      <xdr:spPr>
        <a:xfrm>
          <a:off x="2527300" y="32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13805</xdr:rowOff>
    </xdr:from>
    <xdr:to>
      <xdr:col>29</xdr:col>
      <xdr:colOff>127000</xdr:colOff>
      <xdr:row>36</xdr:row>
      <xdr:rowOff>63868</xdr:rowOff>
    </xdr:to>
    <xdr:cxnSp macro="">
      <xdr:nvCxnSpPr>
        <xdr:cNvPr id="109" name="直線コネクタ 108"/>
        <xdr:cNvCxnSpPr/>
      </xdr:nvCxnSpPr>
      <xdr:spPr bwMode="auto">
        <a:xfrm>
          <a:off x="5003800" y="6967055"/>
          <a:ext cx="647700" cy="50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295953</xdr:rowOff>
    </xdr:from>
    <xdr:ext cx="762000" cy="259045"/>
    <xdr:sp macro="" textlink="">
      <xdr:nvSpPr>
        <xdr:cNvPr id="110" name="人口1人当たり決算額の推移平均値テキスト445"/>
        <xdr:cNvSpPr txBox="1"/>
      </xdr:nvSpPr>
      <xdr:spPr>
        <a:xfrm>
          <a:off x="5740400" y="6563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165367</xdr:rowOff>
    </xdr:from>
    <xdr:to>
      <xdr:col>26</xdr:col>
      <xdr:colOff>50800</xdr:colOff>
      <xdr:row>36</xdr:row>
      <xdr:rowOff>13805</xdr:rowOff>
    </xdr:to>
    <xdr:cxnSp macro="">
      <xdr:nvCxnSpPr>
        <xdr:cNvPr id="112" name="直線コネクタ 111"/>
        <xdr:cNvCxnSpPr/>
      </xdr:nvCxnSpPr>
      <xdr:spPr bwMode="auto">
        <a:xfrm>
          <a:off x="4305300" y="6775717"/>
          <a:ext cx="698500" cy="191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188625</xdr:rowOff>
    </xdr:from>
    <xdr:ext cx="736600" cy="259045"/>
    <xdr:sp macro="" textlink="">
      <xdr:nvSpPr>
        <xdr:cNvPr id="114" name="テキスト ボックス 113"/>
        <xdr:cNvSpPr txBox="1"/>
      </xdr:nvSpPr>
      <xdr:spPr>
        <a:xfrm>
          <a:off x="4622800" y="6456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165367</xdr:rowOff>
    </xdr:from>
    <xdr:to>
      <xdr:col>22</xdr:col>
      <xdr:colOff>114300</xdr:colOff>
      <xdr:row>36</xdr:row>
      <xdr:rowOff>22568</xdr:rowOff>
    </xdr:to>
    <xdr:cxnSp macro="">
      <xdr:nvCxnSpPr>
        <xdr:cNvPr id="115" name="直線コネクタ 114"/>
        <xdr:cNvCxnSpPr/>
      </xdr:nvCxnSpPr>
      <xdr:spPr bwMode="auto">
        <a:xfrm flipV="1">
          <a:off x="3606800" y="6775717"/>
          <a:ext cx="698500" cy="200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169994</xdr:rowOff>
    </xdr:from>
    <xdr:ext cx="762000" cy="259045"/>
    <xdr:sp macro="" textlink="">
      <xdr:nvSpPr>
        <xdr:cNvPr id="117" name="テキスト ボックス 116"/>
        <xdr:cNvSpPr txBox="1"/>
      </xdr:nvSpPr>
      <xdr:spPr>
        <a:xfrm>
          <a:off x="3924300" y="643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193142</xdr:rowOff>
    </xdr:from>
    <xdr:to>
      <xdr:col>18</xdr:col>
      <xdr:colOff>177800</xdr:colOff>
      <xdr:row>36</xdr:row>
      <xdr:rowOff>22568</xdr:rowOff>
    </xdr:to>
    <xdr:cxnSp macro="">
      <xdr:nvCxnSpPr>
        <xdr:cNvPr id="118" name="直線コネクタ 117"/>
        <xdr:cNvCxnSpPr/>
      </xdr:nvCxnSpPr>
      <xdr:spPr bwMode="auto">
        <a:xfrm>
          <a:off x="2908300" y="6803492"/>
          <a:ext cx="698500" cy="172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166336</xdr:rowOff>
    </xdr:from>
    <xdr:ext cx="762000" cy="259045"/>
    <xdr:sp macro="" textlink="">
      <xdr:nvSpPr>
        <xdr:cNvPr id="120" name="テキスト ボックス 119"/>
        <xdr:cNvSpPr txBox="1"/>
      </xdr:nvSpPr>
      <xdr:spPr>
        <a:xfrm>
          <a:off x="3225800" y="643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105224</xdr:rowOff>
    </xdr:from>
    <xdr:ext cx="762000" cy="259045"/>
    <xdr:sp macro="" textlink="">
      <xdr:nvSpPr>
        <xdr:cNvPr id="122" name="テキスト ボックス 121"/>
        <xdr:cNvSpPr txBox="1"/>
      </xdr:nvSpPr>
      <xdr:spPr>
        <a:xfrm>
          <a:off x="2527300" y="637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13068</xdr:rowOff>
    </xdr:from>
    <xdr:to>
      <xdr:col>29</xdr:col>
      <xdr:colOff>177800</xdr:colOff>
      <xdr:row>36</xdr:row>
      <xdr:rowOff>114668</xdr:rowOff>
    </xdr:to>
    <xdr:sp macro="" textlink="">
      <xdr:nvSpPr>
        <xdr:cNvPr id="128" name="楕円 127"/>
        <xdr:cNvSpPr/>
      </xdr:nvSpPr>
      <xdr:spPr bwMode="auto">
        <a:xfrm>
          <a:off x="5600700" y="6966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328045</xdr:rowOff>
    </xdr:from>
    <xdr:ext cx="762000" cy="259045"/>
    <xdr:sp macro="" textlink="">
      <xdr:nvSpPr>
        <xdr:cNvPr id="129" name="人口1人当たり決算額の推移該当値テキスト445"/>
        <xdr:cNvSpPr txBox="1"/>
      </xdr:nvSpPr>
      <xdr:spPr>
        <a:xfrm>
          <a:off x="5740400" y="693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305905</xdr:rowOff>
    </xdr:from>
    <xdr:to>
      <xdr:col>26</xdr:col>
      <xdr:colOff>101600</xdr:colOff>
      <xdr:row>36</xdr:row>
      <xdr:rowOff>64605</xdr:rowOff>
    </xdr:to>
    <xdr:sp macro="" textlink="">
      <xdr:nvSpPr>
        <xdr:cNvPr id="130" name="楕円 129"/>
        <xdr:cNvSpPr/>
      </xdr:nvSpPr>
      <xdr:spPr bwMode="auto">
        <a:xfrm>
          <a:off x="4953000" y="6916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49382</xdr:rowOff>
    </xdr:from>
    <xdr:ext cx="736600" cy="259045"/>
    <xdr:sp macro="" textlink="">
      <xdr:nvSpPr>
        <xdr:cNvPr id="131" name="テキスト ボックス 130"/>
        <xdr:cNvSpPr txBox="1"/>
      </xdr:nvSpPr>
      <xdr:spPr>
        <a:xfrm>
          <a:off x="4622800" y="700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114567</xdr:rowOff>
    </xdr:from>
    <xdr:to>
      <xdr:col>22</xdr:col>
      <xdr:colOff>165100</xdr:colOff>
      <xdr:row>35</xdr:row>
      <xdr:rowOff>216167</xdr:rowOff>
    </xdr:to>
    <xdr:sp macro="" textlink="">
      <xdr:nvSpPr>
        <xdr:cNvPr id="132" name="楕円 131"/>
        <xdr:cNvSpPr/>
      </xdr:nvSpPr>
      <xdr:spPr bwMode="auto">
        <a:xfrm>
          <a:off x="4254500" y="6724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200944</xdr:rowOff>
    </xdr:from>
    <xdr:ext cx="762000" cy="259045"/>
    <xdr:sp macro="" textlink="">
      <xdr:nvSpPr>
        <xdr:cNvPr id="133" name="テキスト ボックス 132"/>
        <xdr:cNvSpPr txBox="1"/>
      </xdr:nvSpPr>
      <xdr:spPr>
        <a:xfrm>
          <a:off x="3924300" y="681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314668</xdr:rowOff>
    </xdr:from>
    <xdr:to>
      <xdr:col>19</xdr:col>
      <xdr:colOff>38100</xdr:colOff>
      <xdr:row>36</xdr:row>
      <xdr:rowOff>73368</xdr:rowOff>
    </xdr:to>
    <xdr:sp macro="" textlink="">
      <xdr:nvSpPr>
        <xdr:cNvPr id="134" name="楕円 133"/>
        <xdr:cNvSpPr/>
      </xdr:nvSpPr>
      <xdr:spPr bwMode="auto">
        <a:xfrm>
          <a:off x="3556000" y="6925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58145</xdr:rowOff>
    </xdr:from>
    <xdr:ext cx="762000" cy="259045"/>
    <xdr:sp macro="" textlink="">
      <xdr:nvSpPr>
        <xdr:cNvPr id="135" name="テキスト ボックス 134"/>
        <xdr:cNvSpPr txBox="1"/>
      </xdr:nvSpPr>
      <xdr:spPr>
        <a:xfrm>
          <a:off x="3225800" y="701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142342</xdr:rowOff>
    </xdr:from>
    <xdr:to>
      <xdr:col>15</xdr:col>
      <xdr:colOff>101600</xdr:colOff>
      <xdr:row>35</xdr:row>
      <xdr:rowOff>243942</xdr:rowOff>
    </xdr:to>
    <xdr:sp macro="" textlink="">
      <xdr:nvSpPr>
        <xdr:cNvPr id="136" name="楕円 135"/>
        <xdr:cNvSpPr/>
      </xdr:nvSpPr>
      <xdr:spPr bwMode="auto">
        <a:xfrm>
          <a:off x="2857500" y="6752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228719</xdr:rowOff>
    </xdr:from>
    <xdr:ext cx="762000" cy="259045"/>
    <xdr:sp macro="" textlink="">
      <xdr:nvSpPr>
        <xdr:cNvPr id="137" name="テキスト ボックス 136"/>
        <xdr:cNvSpPr txBox="1"/>
      </xdr:nvSpPr>
      <xdr:spPr>
        <a:xfrm>
          <a:off x="2527300" y="683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416,433
408,336
114.74
129,572,098
124,042,192
3,715,457
76,931,346
92,261,013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163094</xdr:rowOff>
    </xdr:from>
    <xdr:to>
      <xdr:col>24</xdr:col>
      <xdr:colOff>63500</xdr:colOff>
      <xdr:row>36</xdr:row>
      <xdr:rowOff>166218</xdr:rowOff>
    </xdr:to>
    <xdr:cxnSp macro="">
      <xdr:nvCxnSpPr>
        <xdr:cNvPr id="61" name="直線コネクタ 60"/>
        <xdr:cNvCxnSpPr/>
      </xdr:nvCxnSpPr>
      <xdr:spPr>
        <a:xfrm flipV="1">
          <a:off x="3797300" y="6335294"/>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24147</xdr:rowOff>
    </xdr:from>
    <xdr:ext cx="534377" cy="259045"/>
    <xdr:sp macro="" textlink="">
      <xdr:nvSpPr>
        <xdr:cNvPr id="62" name="人件費平均値テキスト"/>
        <xdr:cNvSpPr txBox="1"/>
      </xdr:nvSpPr>
      <xdr:spPr>
        <a:xfrm>
          <a:off x="4686300" y="585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50965</xdr:rowOff>
    </xdr:from>
    <xdr:to>
      <xdr:col>19</xdr:col>
      <xdr:colOff>177800</xdr:colOff>
      <xdr:row>36</xdr:row>
      <xdr:rowOff>166218</xdr:rowOff>
    </xdr:to>
    <xdr:cxnSp macro="">
      <xdr:nvCxnSpPr>
        <xdr:cNvPr id="64" name="直線コネクタ 63"/>
        <xdr:cNvCxnSpPr/>
      </xdr:nvCxnSpPr>
      <xdr:spPr>
        <a:xfrm>
          <a:off x="2908300" y="6223165"/>
          <a:ext cx="889000" cy="1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126788</xdr:rowOff>
    </xdr:from>
    <xdr:ext cx="534377" cy="259045"/>
    <xdr:sp macro="" textlink="">
      <xdr:nvSpPr>
        <xdr:cNvPr id="66" name="テキスト ボックス 65"/>
        <xdr:cNvSpPr txBox="1"/>
      </xdr:nvSpPr>
      <xdr:spPr>
        <a:xfrm>
          <a:off x="3530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49974</xdr:rowOff>
    </xdr:from>
    <xdr:to>
      <xdr:col>15</xdr:col>
      <xdr:colOff>50800</xdr:colOff>
      <xdr:row>36</xdr:row>
      <xdr:rowOff>50965</xdr:rowOff>
    </xdr:to>
    <xdr:cxnSp macro="">
      <xdr:nvCxnSpPr>
        <xdr:cNvPr id="67" name="直線コネクタ 66"/>
        <xdr:cNvCxnSpPr/>
      </xdr:nvCxnSpPr>
      <xdr:spPr>
        <a:xfrm>
          <a:off x="2019300" y="6222174"/>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113911</xdr:rowOff>
    </xdr:from>
    <xdr:ext cx="534377" cy="259045"/>
    <xdr:sp macro="" textlink="">
      <xdr:nvSpPr>
        <xdr:cNvPr id="69" name="テキスト ボックス 68"/>
        <xdr:cNvSpPr txBox="1"/>
      </xdr:nvSpPr>
      <xdr:spPr>
        <a:xfrm>
          <a:off x="2641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49974</xdr:rowOff>
    </xdr:from>
    <xdr:to>
      <xdr:col>10</xdr:col>
      <xdr:colOff>114300</xdr:colOff>
      <xdr:row>36</xdr:row>
      <xdr:rowOff>72377</xdr:rowOff>
    </xdr:to>
    <xdr:cxnSp macro="">
      <xdr:nvCxnSpPr>
        <xdr:cNvPr id="70" name="直線コネクタ 69"/>
        <xdr:cNvCxnSpPr/>
      </xdr:nvCxnSpPr>
      <xdr:spPr>
        <a:xfrm flipV="1">
          <a:off x="1130300" y="6222174"/>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123740</xdr:rowOff>
    </xdr:from>
    <xdr:ext cx="534377" cy="259045"/>
    <xdr:sp macro="" textlink="">
      <xdr:nvSpPr>
        <xdr:cNvPr id="72" name="テキスト ボックス 71"/>
        <xdr:cNvSpPr txBox="1"/>
      </xdr:nvSpPr>
      <xdr:spPr>
        <a:xfrm>
          <a:off x="1752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147019</xdr:rowOff>
    </xdr:from>
    <xdr:ext cx="534377" cy="259045"/>
    <xdr:sp macro="" textlink="">
      <xdr:nvSpPr>
        <xdr:cNvPr id="74" name="テキスト ボックス 73"/>
        <xdr:cNvSpPr txBox="1"/>
      </xdr:nvSpPr>
      <xdr:spPr>
        <a:xfrm>
          <a:off x="863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112294</xdr:rowOff>
    </xdr:from>
    <xdr:to>
      <xdr:col>24</xdr:col>
      <xdr:colOff>114300</xdr:colOff>
      <xdr:row>37</xdr:row>
      <xdr:rowOff>42444</xdr:rowOff>
    </xdr:to>
    <xdr:sp macro="" textlink="">
      <xdr:nvSpPr>
        <xdr:cNvPr id="80" name="楕円 79"/>
        <xdr:cNvSpPr/>
      </xdr:nvSpPr>
      <xdr:spPr>
        <a:xfrm>
          <a:off x="4584700" y="628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90721</xdr:rowOff>
    </xdr:from>
    <xdr:ext cx="534377" cy="259045"/>
    <xdr:sp macro="" textlink="">
      <xdr:nvSpPr>
        <xdr:cNvPr id="81" name="人件費該当値テキスト"/>
        <xdr:cNvSpPr txBox="1"/>
      </xdr:nvSpPr>
      <xdr:spPr>
        <a:xfrm>
          <a:off x="4686300" y="626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115418</xdr:rowOff>
    </xdr:from>
    <xdr:to>
      <xdr:col>20</xdr:col>
      <xdr:colOff>38100</xdr:colOff>
      <xdr:row>37</xdr:row>
      <xdr:rowOff>45568</xdr:rowOff>
    </xdr:to>
    <xdr:sp macro="" textlink="">
      <xdr:nvSpPr>
        <xdr:cNvPr id="82" name="楕円 81"/>
        <xdr:cNvSpPr/>
      </xdr:nvSpPr>
      <xdr:spPr>
        <a:xfrm>
          <a:off x="3746500" y="628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36695</xdr:rowOff>
    </xdr:from>
    <xdr:ext cx="534377" cy="259045"/>
    <xdr:sp macro="" textlink="">
      <xdr:nvSpPr>
        <xdr:cNvPr id="83" name="テキスト ボックス 82"/>
        <xdr:cNvSpPr txBox="1"/>
      </xdr:nvSpPr>
      <xdr:spPr>
        <a:xfrm>
          <a:off x="3530111" y="63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xdr:rowOff>
    </xdr:from>
    <xdr:to>
      <xdr:col>15</xdr:col>
      <xdr:colOff>101600</xdr:colOff>
      <xdr:row>36</xdr:row>
      <xdr:rowOff>101765</xdr:rowOff>
    </xdr:to>
    <xdr:sp macro="" textlink="">
      <xdr:nvSpPr>
        <xdr:cNvPr id="84" name="楕円 83"/>
        <xdr:cNvSpPr/>
      </xdr:nvSpPr>
      <xdr:spPr>
        <a:xfrm>
          <a:off x="2857500" y="617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92892</xdr:rowOff>
    </xdr:from>
    <xdr:ext cx="534377" cy="259045"/>
    <xdr:sp macro="" textlink="">
      <xdr:nvSpPr>
        <xdr:cNvPr id="85" name="テキスト ボックス 84"/>
        <xdr:cNvSpPr txBox="1"/>
      </xdr:nvSpPr>
      <xdr:spPr>
        <a:xfrm>
          <a:off x="2641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170624</xdr:rowOff>
    </xdr:from>
    <xdr:to>
      <xdr:col>10</xdr:col>
      <xdr:colOff>165100</xdr:colOff>
      <xdr:row>36</xdr:row>
      <xdr:rowOff>100774</xdr:rowOff>
    </xdr:to>
    <xdr:sp macro="" textlink="">
      <xdr:nvSpPr>
        <xdr:cNvPr id="86" name="楕円 85"/>
        <xdr:cNvSpPr/>
      </xdr:nvSpPr>
      <xdr:spPr>
        <a:xfrm>
          <a:off x="1968500" y="617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91901</xdr:rowOff>
    </xdr:from>
    <xdr:ext cx="534377" cy="259045"/>
    <xdr:sp macro="" textlink="">
      <xdr:nvSpPr>
        <xdr:cNvPr id="87" name="テキスト ボックス 86"/>
        <xdr:cNvSpPr txBox="1"/>
      </xdr:nvSpPr>
      <xdr:spPr>
        <a:xfrm>
          <a:off x="1752111" y="626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21577</xdr:rowOff>
    </xdr:from>
    <xdr:to>
      <xdr:col>6</xdr:col>
      <xdr:colOff>38100</xdr:colOff>
      <xdr:row>36</xdr:row>
      <xdr:rowOff>123177</xdr:rowOff>
    </xdr:to>
    <xdr:sp macro="" textlink="">
      <xdr:nvSpPr>
        <xdr:cNvPr id="88" name="楕円 87"/>
        <xdr:cNvSpPr/>
      </xdr:nvSpPr>
      <xdr:spPr>
        <a:xfrm>
          <a:off x="1079500" y="619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114304</xdr:rowOff>
    </xdr:from>
    <xdr:ext cx="534377" cy="259045"/>
    <xdr:sp macro="" textlink="">
      <xdr:nvSpPr>
        <xdr:cNvPr id="89" name="テキスト ボックス 88"/>
        <xdr:cNvSpPr txBox="1"/>
      </xdr:nvSpPr>
      <xdr:spPr>
        <a:xfrm>
          <a:off x="863111" y="628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145111</xdr:rowOff>
    </xdr:from>
    <xdr:to>
      <xdr:col>24</xdr:col>
      <xdr:colOff>63500</xdr:colOff>
      <xdr:row>54</xdr:row>
      <xdr:rowOff>145796</xdr:rowOff>
    </xdr:to>
    <xdr:cxnSp macro="">
      <xdr:nvCxnSpPr>
        <xdr:cNvPr id="119" name="直線コネクタ 118"/>
        <xdr:cNvCxnSpPr/>
      </xdr:nvCxnSpPr>
      <xdr:spPr>
        <a:xfrm>
          <a:off x="3797300" y="9403411"/>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4271</xdr:rowOff>
    </xdr:from>
    <xdr:ext cx="534377" cy="259045"/>
    <xdr:sp macro="" textlink="">
      <xdr:nvSpPr>
        <xdr:cNvPr id="120" name="物件費平均値テキスト"/>
        <xdr:cNvSpPr txBox="1"/>
      </xdr:nvSpPr>
      <xdr:spPr>
        <a:xfrm>
          <a:off x="4686300" y="943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103353</xdr:rowOff>
    </xdr:from>
    <xdr:to>
      <xdr:col>19</xdr:col>
      <xdr:colOff>177800</xdr:colOff>
      <xdr:row>54</xdr:row>
      <xdr:rowOff>145111</xdr:rowOff>
    </xdr:to>
    <xdr:cxnSp macro="">
      <xdr:nvCxnSpPr>
        <xdr:cNvPr id="122" name="直線コネクタ 121"/>
        <xdr:cNvCxnSpPr/>
      </xdr:nvCxnSpPr>
      <xdr:spPr>
        <a:xfrm>
          <a:off x="2908300" y="9361653"/>
          <a:ext cx="889000" cy="4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74757</xdr:rowOff>
    </xdr:from>
    <xdr:ext cx="534377" cy="259045"/>
    <xdr:sp macro="" textlink="">
      <xdr:nvSpPr>
        <xdr:cNvPr id="124" name="テキスト ボックス 123"/>
        <xdr:cNvSpPr txBox="1"/>
      </xdr:nvSpPr>
      <xdr:spPr>
        <a:xfrm>
          <a:off x="3530111" y="95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103353</xdr:rowOff>
    </xdr:from>
    <xdr:to>
      <xdr:col>15</xdr:col>
      <xdr:colOff>50800</xdr:colOff>
      <xdr:row>55</xdr:row>
      <xdr:rowOff>51041</xdr:rowOff>
    </xdr:to>
    <xdr:cxnSp macro="">
      <xdr:nvCxnSpPr>
        <xdr:cNvPr id="125" name="直線コネクタ 124"/>
        <xdr:cNvCxnSpPr/>
      </xdr:nvCxnSpPr>
      <xdr:spPr>
        <a:xfrm flipV="1">
          <a:off x="2019300" y="9361653"/>
          <a:ext cx="889000" cy="11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103026</xdr:rowOff>
    </xdr:from>
    <xdr:ext cx="534377" cy="259045"/>
    <xdr:sp macro="" textlink="">
      <xdr:nvSpPr>
        <xdr:cNvPr id="127" name="テキスト ボックス 126"/>
        <xdr:cNvSpPr txBox="1"/>
      </xdr:nvSpPr>
      <xdr:spPr>
        <a:xfrm>
          <a:off x="2641111" y="953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51041</xdr:rowOff>
    </xdr:from>
    <xdr:to>
      <xdr:col>10</xdr:col>
      <xdr:colOff>114300</xdr:colOff>
      <xdr:row>55</xdr:row>
      <xdr:rowOff>116421</xdr:rowOff>
    </xdr:to>
    <xdr:cxnSp macro="">
      <xdr:nvCxnSpPr>
        <xdr:cNvPr id="128" name="直線コネクタ 127"/>
        <xdr:cNvCxnSpPr/>
      </xdr:nvCxnSpPr>
      <xdr:spPr>
        <a:xfrm flipV="1">
          <a:off x="1130300" y="9480791"/>
          <a:ext cx="8890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xdr:rowOff>
    </xdr:from>
    <xdr:to>
      <xdr:col>10</xdr:col>
      <xdr:colOff>165100</xdr:colOff>
      <xdr:row>55</xdr:row>
      <xdr:rowOff>118148</xdr:rowOff>
    </xdr:to>
    <xdr:sp macro="" textlink="">
      <xdr:nvSpPr>
        <xdr:cNvPr id="129" name="フローチャート: 判断 128"/>
        <xdr:cNvSpPr/>
      </xdr:nvSpPr>
      <xdr:spPr>
        <a:xfrm>
          <a:off x="1968500" y="94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109275</xdr:rowOff>
    </xdr:from>
    <xdr:ext cx="534377" cy="259045"/>
    <xdr:sp macro="" textlink="">
      <xdr:nvSpPr>
        <xdr:cNvPr id="130" name="テキスト ボックス 129"/>
        <xdr:cNvSpPr txBox="1"/>
      </xdr:nvSpPr>
      <xdr:spPr>
        <a:xfrm>
          <a:off x="1752111" y="95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126085</xdr:rowOff>
    </xdr:from>
    <xdr:to>
      <xdr:col>6</xdr:col>
      <xdr:colOff>38100</xdr:colOff>
      <xdr:row>56</xdr:row>
      <xdr:rowOff>56235</xdr:rowOff>
    </xdr:to>
    <xdr:sp macro="" textlink="">
      <xdr:nvSpPr>
        <xdr:cNvPr id="131" name="フローチャート: 判断 130"/>
        <xdr:cNvSpPr/>
      </xdr:nvSpPr>
      <xdr:spPr>
        <a:xfrm>
          <a:off x="1079500" y="95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47362</xdr:rowOff>
    </xdr:from>
    <xdr:ext cx="534377" cy="259045"/>
    <xdr:sp macro="" textlink="">
      <xdr:nvSpPr>
        <xdr:cNvPr id="132" name="テキスト ボックス 131"/>
        <xdr:cNvSpPr txBox="1"/>
      </xdr:nvSpPr>
      <xdr:spPr>
        <a:xfrm>
          <a:off x="863111" y="96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94996</xdr:rowOff>
    </xdr:from>
    <xdr:to>
      <xdr:col>24</xdr:col>
      <xdr:colOff>114300</xdr:colOff>
      <xdr:row>55</xdr:row>
      <xdr:rowOff>25146</xdr:rowOff>
    </xdr:to>
    <xdr:sp macro="" textlink="">
      <xdr:nvSpPr>
        <xdr:cNvPr id="138" name="楕円 137"/>
        <xdr:cNvSpPr/>
      </xdr:nvSpPr>
      <xdr:spPr>
        <a:xfrm>
          <a:off x="4584700" y="935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117873</xdr:rowOff>
    </xdr:from>
    <xdr:ext cx="534377" cy="259045"/>
    <xdr:sp macro="" textlink="">
      <xdr:nvSpPr>
        <xdr:cNvPr id="139" name="物件費該当値テキスト"/>
        <xdr:cNvSpPr txBox="1"/>
      </xdr:nvSpPr>
      <xdr:spPr>
        <a:xfrm>
          <a:off x="4686300" y="92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94311</xdr:rowOff>
    </xdr:from>
    <xdr:to>
      <xdr:col>20</xdr:col>
      <xdr:colOff>38100</xdr:colOff>
      <xdr:row>55</xdr:row>
      <xdr:rowOff>24461</xdr:rowOff>
    </xdr:to>
    <xdr:sp macro="" textlink="">
      <xdr:nvSpPr>
        <xdr:cNvPr id="140" name="楕円 139"/>
        <xdr:cNvSpPr/>
      </xdr:nvSpPr>
      <xdr:spPr>
        <a:xfrm>
          <a:off x="3746500" y="935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40988</xdr:rowOff>
    </xdr:from>
    <xdr:ext cx="534377" cy="259045"/>
    <xdr:sp macro="" textlink="">
      <xdr:nvSpPr>
        <xdr:cNvPr id="141" name="テキスト ボックス 140"/>
        <xdr:cNvSpPr txBox="1"/>
      </xdr:nvSpPr>
      <xdr:spPr>
        <a:xfrm>
          <a:off x="3530111" y="912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52553</xdr:rowOff>
    </xdr:from>
    <xdr:to>
      <xdr:col>15</xdr:col>
      <xdr:colOff>101600</xdr:colOff>
      <xdr:row>54</xdr:row>
      <xdr:rowOff>154153</xdr:rowOff>
    </xdr:to>
    <xdr:sp macro="" textlink="">
      <xdr:nvSpPr>
        <xdr:cNvPr id="142" name="楕円 141"/>
        <xdr:cNvSpPr/>
      </xdr:nvSpPr>
      <xdr:spPr>
        <a:xfrm>
          <a:off x="2857500" y="931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170680</xdr:rowOff>
    </xdr:from>
    <xdr:ext cx="534377" cy="259045"/>
    <xdr:sp macro="" textlink="">
      <xdr:nvSpPr>
        <xdr:cNvPr id="143" name="テキスト ボックス 142"/>
        <xdr:cNvSpPr txBox="1"/>
      </xdr:nvSpPr>
      <xdr:spPr>
        <a:xfrm>
          <a:off x="2641111" y="908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241</xdr:rowOff>
    </xdr:from>
    <xdr:to>
      <xdr:col>10</xdr:col>
      <xdr:colOff>165100</xdr:colOff>
      <xdr:row>55</xdr:row>
      <xdr:rowOff>101841</xdr:rowOff>
    </xdr:to>
    <xdr:sp macro="" textlink="">
      <xdr:nvSpPr>
        <xdr:cNvPr id="144" name="楕円 143"/>
        <xdr:cNvSpPr/>
      </xdr:nvSpPr>
      <xdr:spPr>
        <a:xfrm>
          <a:off x="1968500" y="94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118368</xdr:rowOff>
    </xdr:from>
    <xdr:ext cx="534377" cy="259045"/>
    <xdr:sp macro="" textlink="">
      <xdr:nvSpPr>
        <xdr:cNvPr id="145" name="テキスト ボックス 144"/>
        <xdr:cNvSpPr txBox="1"/>
      </xdr:nvSpPr>
      <xdr:spPr>
        <a:xfrm>
          <a:off x="1752111" y="920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65621</xdr:rowOff>
    </xdr:from>
    <xdr:to>
      <xdr:col>6</xdr:col>
      <xdr:colOff>38100</xdr:colOff>
      <xdr:row>55</xdr:row>
      <xdr:rowOff>167221</xdr:rowOff>
    </xdr:to>
    <xdr:sp macro="" textlink="">
      <xdr:nvSpPr>
        <xdr:cNvPr id="146" name="楕円 145"/>
        <xdr:cNvSpPr/>
      </xdr:nvSpPr>
      <xdr:spPr>
        <a:xfrm>
          <a:off x="1079500" y="949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12298</xdr:rowOff>
    </xdr:from>
    <xdr:ext cx="534377" cy="259045"/>
    <xdr:sp macro="" textlink="">
      <xdr:nvSpPr>
        <xdr:cNvPr id="147" name="テキスト ボックス 146"/>
        <xdr:cNvSpPr txBox="1"/>
      </xdr:nvSpPr>
      <xdr:spPr>
        <a:xfrm>
          <a:off x="863111" y="927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58685</xdr:rowOff>
    </xdr:from>
    <xdr:to>
      <xdr:col>24</xdr:col>
      <xdr:colOff>63500</xdr:colOff>
      <xdr:row>77</xdr:row>
      <xdr:rowOff>63988</xdr:rowOff>
    </xdr:to>
    <xdr:cxnSp macro="">
      <xdr:nvCxnSpPr>
        <xdr:cNvPr id="174" name="直線コネクタ 173"/>
        <xdr:cNvCxnSpPr/>
      </xdr:nvCxnSpPr>
      <xdr:spPr>
        <a:xfrm flipV="1">
          <a:off x="3797300" y="13260335"/>
          <a:ext cx="8382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68252</xdr:rowOff>
    </xdr:from>
    <xdr:ext cx="469744" cy="259045"/>
    <xdr:sp macro="" textlink="">
      <xdr:nvSpPr>
        <xdr:cNvPr id="175" name="維持補修費平均値テキスト"/>
        <xdr:cNvSpPr txBox="1"/>
      </xdr:nvSpPr>
      <xdr:spPr>
        <a:xfrm>
          <a:off x="4686300" y="12927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63988</xdr:rowOff>
    </xdr:from>
    <xdr:to>
      <xdr:col>19</xdr:col>
      <xdr:colOff>177800</xdr:colOff>
      <xdr:row>77</xdr:row>
      <xdr:rowOff>73041</xdr:rowOff>
    </xdr:to>
    <xdr:cxnSp macro="">
      <xdr:nvCxnSpPr>
        <xdr:cNvPr id="177" name="直線コネクタ 176"/>
        <xdr:cNvCxnSpPr/>
      </xdr:nvCxnSpPr>
      <xdr:spPr>
        <a:xfrm flipV="1">
          <a:off x="2908300" y="13265638"/>
          <a:ext cx="8890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2202</xdr:rowOff>
    </xdr:from>
    <xdr:ext cx="469744" cy="259045"/>
    <xdr:sp macro="" textlink="">
      <xdr:nvSpPr>
        <xdr:cNvPr id="179" name="テキスト ボックス 178"/>
        <xdr:cNvSpPr txBox="1"/>
      </xdr:nvSpPr>
      <xdr:spPr>
        <a:xfrm>
          <a:off x="3562428" y="1286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44328</xdr:rowOff>
    </xdr:from>
    <xdr:to>
      <xdr:col>15</xdr:col>
      <xdr:colOff>50800</xdr:colOff>
      <xdr:row>77</xdr:row>
      <xdr:rowOff>73041</xdr:rowOff>
    </xdr:to>
    <xdr:cxnSp macro="">
      <xdr:nvCxnSpPr>
        <xdr:cNvPr id="180" name="直線コネクタ 179"/>
        <xdr:cNvCxnSpPr/>
      </xdr:nvCxnSpPr>
      <xdr:spPr>
        <a:xfrm>
          <a:off x="2019300" y="13245978"/>
          <a:ext cx="889000" cy="2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8237</xdr:rowOff>
    </xdr:from>
    <xdr:ext cx="469744" cy="259045"/>
    <xdr:sp macro="" textlink="">
      <xdr:nvSpPr>
        <xdr:cNvPr id="182" name="テキスト ボックス 181"/>
        <xdr:cNvSpPr txBox="1"/>
      </xdr:nvSpPr>
      <xdr:spPr>
        <a:xfrm>
          <a:off x="2673428" y="1286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44328</xdr:rowOff>
    </xdr:from>
    <xdr:to>
      <xdr:col>10</xdr:col>
      <xdr:colOff>114300</xdr:colOff>
      <xdr:row>77</xdr:row>
      <xdr:rowOff>81178</xdr:rowOff>
    </xdr:to>
    <xdr:cxnSp macro="">
      <xdr:nvCxnSpPr>
        <xdr:cNvPr id="183" name="直線コネクタ 182"/>
        <xdr:cNvCxnSpPr/>
      </xdr:nvCxnSpPr>
      <xdr:spPr>
        <a:xfrm flipV="1">
          <a:off x="1130300" y="13245978"/>
          <a:ext cx="889000" cy="3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4" name="フローチャート: 判断 183"/>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14729</xdr:rowOff>
    </xdr:from>
    <xdr:ext cx="469744" cy="259045"/>
    <xdr:sp macro="" textlink="">
      <xdr:nvSpPr>
        <xdr:cNvPr id="185" name="テキスト ボックス 184"/>
        <xdr:cNvSpPr txBox="1"/>
      </xdr:nvSpPr>
      <xdr:spPr>
        <a:xfrm>
          <a:off x="1784428" y="1287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6" name="フローチャート: 判断 185"/>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164051</xdr:rowOff>
    </xdr:from>
    <xdr:ext cx="469744" cy="259045"/>
    <xdr:sp macro="" textlink="">
      <xdr:nvSpPr>
        <xdr:cNvPr id="187" name="テキスト ボックス 186"/>
        <xdr:cNvSpPr txBox="1"/>
      </xdr:nvSpPr>
      <xdr:spPr>
        <a:xfrm>
          <a:off x="895428" y="1285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7885</xdr:rowOff>
    </xdr:from>
    <xdr:to>
      <xdr:col>24</xdr:col>
      <xdr:colOff>114300</xdr:colOff>
      <xdr:row>77</xdr:row>
      <xdr:rowOff>109485</xdr:rowOff>
    </xdr:to>
    <xdr:sp macro="" textlink="">
      <xdr:nvSpPr>
        <xdr:cNvPr id="193" name="楕円 192"/>
        <xdr:cNvSpPr/>
      </xdr:nvSpPr>
      <xdr:spPr>
        <a:xfrm>
          <a:off x="4584700" y="1320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157762</xdr:rowOff>
    </xdr:from>
    <xdr:ext cx="469744" cy="259045"/>
    <xdr:sp macro="" textlink="">
      <xdr:nvSpPr>
        <xdr:cNvPr id="194" name="維持補修費該当値テキスト"/>
        <xdr:cNvSpPr txBox="1"/>
      </xdr:nvSpPr>
      <xdr:spPr>
        <a:xfrm>
          <a:off x="4686300" y="1318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13188</xdr:rowOff>
    </xdr:from>
    <xdr:to>
      <xdr:col>20</xdr:col>
      <xdr:colOff>38100</xdr:colOff>
      <xdr:row>77</xdr:row>
      <xdr:rowOff>114788</xdr:rowOff>
    </xdr:to>
    <xdr:sp macro="" textlink="">
      <xdr:nvSpPr>
        <xdr:cNvPr id="195" name="楕円 194"/>
        <xdr:cNvSpPr/>
      </xdr:nvSpPr>
      <xdr:spPr>
        <a:xfrm>
          <a:off x="3746500" y="132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105915</xdr:rowOff>
    </xdr:from>
    <xdr:ext cx="469744" cy="259045"/>
    <xdr:sp macro="" textlink="">
      <xdr:nvSpPr>
        <xdr:cNvPr id="196" name="テキスト ボックス 195"/>
        <xdr:cNvSpPr txBox="1"/>
      </xdr:nvSpPr>
      <xdr:spPr>
        <a:xfrm>
          <a:off x="3562428" y="1330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22241</xdr:rowOff>
    </xdr:from>
    <xdr:to>
      <xdr:col>15</xdr:col>
      <xdr:colOff>101600</xdr:colOff>
      <xdr:row>77</xdr:row>
      <xdr:rowOff>123841</xdr:rowOff>
    </xdr:to>
    <xdr:sp macro="" textlink="">
      <xdr:nvSpPr>
        <xdr:cNvPr id="197" name="楕円 196"/>
        <xdr:cNvSpPr/>
      </xdr:nvSpPr>
      <xdr:spPr>
        <a:xfrm>
          <a:off x="2857500" y="1322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114968</xdr:rowOff>
    </xdr:from>
    <xdr:ext cx="469744" cy="259045"/>
    <xdr:sp macro="" textlink="">
      <xdr:nvSpPr>
        <xdr:cNvPr id="198" name="テキスト ボックス 197"/>
        <xdr:cNvSpPr txBox="1"/>
      </xdr:nvSpPr>
      <xdr:spPr>
        <a:xfrm>
          <a:off x="2673428" y="1331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164978</xdr:rowOff>
    </xdr:from>
    <xdr:to>
      <xdr:col>10</xdr:col>
      <xdr:colOff>165100</xdr:colOff>
      <xdr:row>77</xdr:row>
      <xdr:rowOff>95128</xdr:rowOff>
    </xdr:to>
    <xdr:sp macro="" textlink="">
      <xdr:nvSpPr>
        <xdr:cNvPr id="199" name="楕円 198"/>
        <xdr:cNvSpPr/>
      </xdr:nvSpPr>
      <xdr:spPr>
        <a:xfrm>
          <a:off x="1968500" y="1319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86255</xdr:rowOff>
    </xdr:from>
    <xdr:ext cx="469744" cy="259045"/>
    <xdr:sp macro="" textlink="">
      <xdr:nvSpPr>
        <xdr:cNvPr id="200" name="テキスト ボックス 199"/>
        <xdr:cNvSpPr txBox="1"/>
      </xdr:nvSpPr>
      <xdr:spPr>
        <a:xfrm>
          <a:off x="1784428" y="1328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30378</xdr:rowOff>
    </xdr:from>
    <xdr:to>
      <xdr:col>6</xdr:col>
      <xdr:colOff>38100</xdr:colOff>
      <xdr:row>77</xdr:row>
      <xdr:rowOff>131978</xdr:rowOff>
    </xdr:to>
    <xdr:sp macro="" textlink="">
      <xdr:nvSpPr>
        <xdr:cNvPr id="201" name="楕円 200"/>
        <xdr:cNvSpPr/>
      </xdr:nvSpPr>
      <xdr:spPr>
        <a:xfrm>
          <a:off x="1079500" y="1323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123105</xdr:rowOff>
    </xdr:from>
    <xdr:ext cx="469744" cy="259045"/>
    <xdr:sp macro="" textlink="">
      <xdr:nvSpPr>
        <xdr:cNvPr id="202" name="テキスト ボックス 201"/>
        <xdr:cNvSpPr txBox="1"/>
      </xdr:nvSpPr>
      <xdr:spPr>
        <a:xfrm>
          <a:off x="895428" y="1332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152248</xdr:rowOff>
    </xdr:from>
    <xdr:to>
      <xdr:col>24</xdr:col>
      <xdr:colOff>63500</xdr:colOff>
      <xdr:row>97</xdr:row>
      <xdr:rowOff>159296</xdr:rowOff>
    </xdr:to>
    <xdr:cxnSp macro="">
      <xdr:nvCxnSpPr>
        <xdr:cNvPr id="232" name="直線コネクタ 231"/>
        <xdr:cNvCxnSpPr/>
      </xdr:nvCxnSpPr>
      <xdr:spPr>
        <a:xfrm flipV="1">
          <a:off x="3797300" y="16782898"/>
          <a:ext cx="8382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73462</xdr:rowOff>
    </xdr:from>
    <xdr:ext cx="599010" cy="259045"/>
    <xdr:sp macro="" textlink="">
      <xdr:nvSpPr>
        <xdr:cNvPr id="233" name="扶助費平均値テキスト"/>
        <xdr:cNvSpPr txBox="1"/>
      </xdr:nvSpPr>
      <xdr:spPr>
        <a:xfrm>
          <a:off x="4686300" y="16189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159296</xdr:rowOff>
    </xdr:from>
    <xdr:to>
      <xdr:col>19</xdr:col>
      <xdr:colOff>177800</xdr:colOff>
      <xdr:row>98</xdr:row>
      <xdr:rowOff>61316</xdr:rowOff>
    </xdr:to>
    <xdr:cxnSp macro="">
      <xdr:nvCxnSpPr>
        <xdr:cNvPr id="235" name="直線コネクタ 234"/>
        <xdr:cNvCxnSpPr/>
      </xdr:nvCxnSpPr>
      <xdr:spPr>
        <a:xfrm flipV="1">
          <a:off x="2908300" y="16789946"/>
          <a:ext cx="889000" cy="7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22877</xdr:rowOff>
    </xdr:from>
    <xdr:ext cx="599010" cy="259045"/>
    <xdr:sp macro="" textlink="">
      <xdr:nvSpPr>
        <xdr:cNvPr id="237" name="テキスト ボックス 236"/>
        <xdr:cNvSpPr txBox="1"/>
      </xdr:nvSpPr>
      <xdr:spPr>
        <a:xfrm>
          <a:off x="3497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61316</xdr:rowOff>
    </xdr:from>
    <xdr:to>
      <xdr:col>15</xdr:col>
      <xdr:colOff>50800</xdr:colOff>
      <xdr:row>98</xdr:row>
      <xdr:rowOff>107911</xdr:rowOff>
    </xdr:to>
    <xdr:cxnSp macro="">
      <xdr:nvCxnSpPr>
        <xdr:cNvPr id="238" name="直線コネクタ 237"/>
        <xdr:cNvCxnSpPr/>
      </xdr:nvCxnSpPr>
      <xdr:spPr>
        <a:xfrm flipV="1">
          <a:off x="2019300" y="16863416"/>
          <a:ext cx="889000" cy="4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88409</xdr:rowOff>
    </xdr:from>
    <xdr:ext cx="599010" cy="259045"/>
    <xdr:sp macro="" textlink="">
      <xdr:nvSpPr>
        <xdr:cNvPr id="240" name="テキスト ボックス 239"/>
        <xdr:cNvSpPr txBox="1"/>
      </xdr:nvSpPr>
      <xdr:spPr>
        <a:xfrm>
          <a:off x="2608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107911</xdr:rowOff>
    </xdr:from>
    <xdr:to>
      <xdr:col>10</xdr:col>
      <xdr:colOff>114300</xdr:colOff>
      <xdr:row>99</xdr:row>
      <xdr:rowOff>43117</xdr:rowOff>
    </xdr:to>
    <xdr:cxnSp macro="">
      <xdr:nvCxnSpPr>
        <xdr:cNvPr id="241" name="直線コネクタ 240"/>
        <xdr:cNvCxnSpPr/>
      </xdr:nvCxnSpPr>
      <xdr:spPr>
        <a:xfrm flipV="1">
          <a:off x="1130300" y="16910011"/>
          <a:ext cx="889000" cy="10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2" name="フローチャート: 判断 241"/>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126179</xdr:rowOff>
    </xdr:from>
    <xdr:ext cx="534377" cy="259045"/>
    <xdr:sp macro="" textlink="">
      <xdr:nvSpPr>
        <xdr:cNvPr id="243" name="テキスト ボックス 242"/>
        <xdr:cNvSpPr txBox="1"/>
      </xdr:nvSpPr>
      <xdr:spPr>
        <a:xfrm>
          <a:off x="1752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4" name="フローチャート: 判断 243"/>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24249</xdr:rowOff>
    </xdr:from>
    <xdr:ext cx="534377" cy="259045"/>
    <xdr:sp macro="" textlink="">
      <xdr:nvSpPr>
        <xdr:cNvPr id="245" name="テキスト ボックス 244"/>
        <xdr:cNvSpPr txBox="1"/>
      </xdr:nvSpPr>
      <xdr:spPr>
        <a:xfrm>
          <a:off x="863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101448</xdr:rowOff>
    </xdr:from>
    <xdr:to>
      <xdr:col>24</xdr:col>
      <xdr:colOff>114300</xdr:colOff>
      <xdr:row>98</xdr:row>
      <xdr:rowOff>31598</xdr:rowOff>
    </xdr:to>
    <xdr:sp macro="" textlink="">
      <xdr:nvSpPr>
        <xdr:cNvPr id="251" name="楕円 250"/>
        <xdr:cNvSpPr/>
      </xdr:nvSpPr>
      <xdr:spPr>
        <a:xfrm>
          <a:off x="4584700" y="167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16375</xdr:rowOff>
    </xdr:from>
    <xdr:ext cx="534377" cy="259045"/>
    <xdr:sp macro="" textlink="">
      <xdr:nvSpPr>
        <xdr:cNvPr id="252" name="扶助費該当値テキスト"/>
        <xdr:cNvSpPr txBox="1"/>
      </xdr:nvSpPr>
      <xdr:spPr>
        <a:xfrm>
          <a:off x="4686300" y="1664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108496</xdr:rowOff>
    </xdr:from>
    <xdr:to>
      <xdr:col>20</xdr:col>
      <xdr:colOff>38100</xdr:colOff>
      <xdr:row>98</xdr:row>
      <xdr:rowOff>38646</xdr:rowOff>
    </xdr:to>
    <xdr:sp macro="" textlink="">
      <xdr:nvSpPr>
        <xdr:cNvPr id="253" name="楕円 252"/>
        <xdr:cNvSpPr/>
      </xdr:nvSpPr>
      <xdr:spPr>
        <a:xfrm>
          <a:off x="3746500" y="1673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29773</xdr:rowOff>
    </xdr:from>
    <xdr:ext cx="534377" cy="259045"/>
    <xdr:sp macro="" textlink="">
      <xdr:nvSpPr>
        <xdr:cNvPr id="254" name="テキスト ボックス 253"/>
        <xdr:cNvSpPr txBox="1"/>
      </xdr:nvSpPr>
      <xdr:spPr>
        <a:xfrm>
          <a:off x="3530111" y="1683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10516</xdr:rowOff>
    </xdr:from>
    <xdr:to>
      <xdr:col>15</xdr:col>
      <xdr:colOff>101600</xdr:colOff>
      <xdr:row>98</xdr:row>
      <xdr:rowOff>112116</xdr:rowOff>
    </xdr:to>
    <xdr:sp macro="" textlink="">
      <xdr:nvSpPr>
        <xdr:cNvPr id="255" name="楕円 254"/>
        <xdr:cNvSpPr/>
      </xdr:nvSpPr>
      <xdr:spPr>
        <a:xfrm>
          <a:off x="2857500" y="1681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103243</xdr:rowOff>
    </xdr:from>
    <xdr:ext cx="534377" cy="259045"/>
    <xdr:sp macro="" textlink="">
      <xdr:nvSpPr>
        <xdr:cNvPr id="256" name="テキスト ボックス 255"/>
        <xdr:cNvSpPr txBox="1"/>
      </xdr:nvSpPr>
      <xdr:spPr>
        <a:xfrm>
          <a:off x="2641111" y="169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57111</xdr:rowOff>
    </xdr:from>
    <xdr:to>
      <xdr:col>10</xdr:col>
      <xdr:colOff>165100</xdr:colOff>
      <xdr:row>98</xdr:row>
      <xdr:rowOff>158711</xdr:rowOff>
    </xdr:to>
    <xdr:sp macro="" textlink="">
      <xdr:nvSpPr>
        <xdr:cNvPr id="257" name="楕円 256"/>
        <xdr:cNvSpPr/>
      </xdr:nvSpPr>
      <xdr:spPr>
        <a:xfrm>
          <a:off x="1968500" y="1685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149838</xdr:rowOff>
    </xdr:from>
    <xdr:ext cx="534377" cy="259045"/>
    <xdr:sp macro="" textlink="">
      <xdr:nvSpPr>
        <xdr:cNvPr id="258" name="テキスト ボックス 257"/>
        <xdr:cNvSpPr txBox="1"/>
      </xdr:nvSpPr>
      <xdr:spPr>
        <a:xfrm>
          <a:off x="1752111" y="1695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163767</xdr:rowOff>
    </xdr:from>
    <xdr:to>
      <xdr:col>6</xdr:col>
      <xdr:colOff>38100</xdr:colOff>
      <xdr:row>99</xdr:row>
      <xdr:rowOff>93917</xdr:rowOff>
    </xdr:to>
    <xdr:sp macro="" textlink="">
      <xdr:nvSpPr>
        <xdr:cNvPr id="259" name="楕円 258"/>
        <xdr:cNvSpPr/>
      </xdr:nvSpPr>
      <xdr:spPr>
        <a:xfrm>
          <a:off x="1079500" y="1696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85044</xdr:rowOff>
    </xdr:from>
    <xdr:ext cx="534377" cy="259045"/>
    <xdr:sp macro="" textlink="">
      <xdr:nvSpPr>
        <xdr:cNvPr id="260" name="テキスト ボックス 259"/>
        <xdr:cNvSpPr txBox="1"/>
      </xdr:nvSpPr>
      <xdr:spPr>
        <a:xfrm>
          <a:off x="863111" y="1705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90191</xdr:rowOff>
    </xdr:from>
    <xdr:to>
      <xdr:col>55</xdr:col>
      <xdr:colOff>0</xdr:colOff>
      <xdr:row>38</xdr:row>
      <xdr:rowOff>108088</xdr:rowOff>
    </xdr:to>
    <xdr:cxnSp macro="">
      <xdr:nvCxnSpPr>
        <xdr:cNvPr id="292" name="直線コネクタ 291"/>
        <xdr:cNvCxnSpPr/>
      </xdr:nvCxnSpPr>
      <xdr:spPr>
        <a:xfrm>
          <a:off x="9639300" y="6605291"/>
          <a:ext cx="838200" cy="1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168339</xdr:rowOff>
    </xdr:from>
    <xdr:ext cx="534377" cy="259045"/>
    <xdr:sp macro="" textlink="">
      <xdr:nvSpPr>
        <xdr:cNvPr id="293" name="補助費等平均値テキスト"/>
        <xdr:cNvSpPr txBox="1"/>
      </xdr:nvSpPr>
      <xdr:spPr>
        <a:xfrm>
          <a:off x="10528300" y="5997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90191</xdr:rowOff>
    </xdr:from>
    <xdr:to>
      <xdr:col>50</xdr:col>
      <xdr:colOff>114300</xdr:colOff>
      <xdr:row>38</xdr:row>
      <xdr:rowOff>120531</xdr:rowOff>
    </xdr:to>
    <xdr:cxnSp macro="">
      <xdr:nvCxnSpPr>
        <xdr:cNvPr id="295" name="直線コネクタ 294"/>
        <xdr:cNvCxnSpPr/>
      </xdr:nvCxnSpPr>
      <xdr:spPr>
        <a:xfrm flipV="1">
          <a:off x="8750300" y="6605291"/>
          <a:ext cx="889000" cy="3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67287</xdr:rowOff>
    </xdr:from>
    <xdr:ext cx="534377" cy="259045"/>
    <xdr:sp macro="" textlink="">
      <xdr:nvSpPr>
        <xdr:cNvPr id="297" name="テキスト ボックス 296"/>
        <xdr:cNvSpPr txBox="1"/>
      </xdr:nvSpPr>
      <xdr:spPr>
        <a:xfrm>
          <a:off x="9372111" y="589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120531</xdr:rowOff>
    </xdr:from>
    <xdr:to>
      <xdr:col>45</xdr:col>
      <xdr:colOff>177800</xdr:colOff>
      <xdr:row>38</xdr:row>
      <xdr:rowOff>135487</xdr:rowOff>
    </xdr:to>
    <xdr:cxnSp macro="">
      <xdr:nvCxnSpPr>
        <xdr:cNvPr id="298" name="直線コネクタ 297"/>
        <xdr:cNvCxnSpPr/>
      </xdr:nvCxnSpPr>
      <xdr:spPr>
        <a:xfrm flipV="1">
          <a:off x="7861300" y="6635631"/>
          <a:ext cx="889000" cy="1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299" name="フローチャート: 判断 298"/>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67320</xdr:rowOff>
    </xdr:from>
    <xdr:ext cx="534377" cy="259045"/>
    <xdr:sp macro="" textlink="">
      <xdr:nvSpPr>
        <xdr:cNvPr id="300" name="テキスト ボックス 299"/>
        <xdr:cNvSpPr txBox="1"/>
      </xdr:nvSpPr>
      <xdr:spPr>
        <a:xfrm>
          <a:off x="8483111" y="589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135487</xdr:rowOff>
    </xdr:from>
    <xdr:to>
      <xdr:col>41</xdr:col>
      <xdr:colOff>50800</xdr:colOff>
      <xdr:row>38</xdr:row>
      <xdr:rowOff>146166</xdr:rowOff>
    </xdr:to>
    <xdr:cxnSp macro="">
      <xdr:nvCxnSpPr>
        <xdr:cNvPr id="301" name="直線コネクタ 300"/>
        <xdr:cNvCxnSpPr/>
      </xdr:nvCxnSpPr>
      <xdr:spPr>
        <a:xfrm flipV="1">
          <a:off x="6972300" y="6650587"/>
          <a:ext cx="889000" cy="1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2" name="フローチャート: 判断 301"/>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74308</xdr:rowOff>
    </xdr:from>
    <xdr:ext cx="534377" cy="259045"/>
    <xdr:sp macro="" textlink="">
      <xdr:nvSpPr>
        <xdr:cNvPr id="303" name="テキスト ボックス 302"/>
        <xdr:cNvSpPr txBox="1"/>
      </xdr:nvSpPr>
      <xdr:spPr>
        <a:xfrm>
          <a:off x="7594111" y="590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4" name="フローチャート: 判断 303"/>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74112</xdr:rowOff>
    </xdr:from>
    <xdr:ext cx="534377" cy="259045"/>
    <xdr:sp macro="" textlink="">
      <xdr:nvSpPr>
        <xdr:cNvPr id="305" name="テキスト ボックス 304"/>
        <xdr:cNvSpPr txBox="1"/>
      </xdr:nvSpPr>
      <xdr:spPr>
        <a:xfrm>
          <a:off x="6705111" y="590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57288</xdr:rowOff>
    </xdr:from>
    <xdr:to>
      <xdr:col>55</xdr:col>
      <xdr:colOff>50800</xdr:colOff>
      <xdr:row>38</xdr:row>
      <xdr:rowOff>158888</xdr:rowOff>
    </xdr:to>
    <xdr:sp macro="" textlink="">
      <xdr:nvSpPr>
        <xdr:cNvPr id="311" name="楕円 310"/>
        <xdr:cNvSpPr/>
      </xdr:nvSpPr>
      <xdr:spPr>
        <a:xfrm>
          <a:off x="10426700" y="657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35715</xdr:rowOff>
    </xdr:from>
    <xdr:ext cx="534377" cy="259045"/>
    <xdr:sp macro="" textlink="">
      <xdr:nvSpPr>
        <xdr:cNvPr id="312" name="補助費等該当値テキスト"/>
        <xdr:cNvSpPr txBox="1"/>
      </xdr:nvSpPr>
      <xdr:spPr>
        <a:xfrm>
          <a:off x="10528300" y="655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39391</xdr:rowOff>
    </xdr:from>
    <xdr:to>
      <xdr:col>50</xdr:col>
      <xdr:colOff>165100</xdr:colOff>
      <xdr:row>38</xdr:row>
      <xdr:rowOff>140991</xdr:rowOff>
    </xdr:to>
    <xdr:sp macro="" textlink="">
      <xdr:nvSpPr>
        <xdr:cNvPr id="313" name="楕円 312"/>
        <xdr:cNvSpPr/>
      </xdr:nvSpPr>
      <xdr:spPr>
        <a:xfrm>
          <a:off x="9588500" y="655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132118</xdr:rowOff>
    </xdr:from>
    <xdr:ext cx="534377" cy="259045"/>
    <xdr:sp macro="" textlink="">
      <xdr:nvSpPr>
        <xdr:cNvPr id="314" name="テキスト ボックス 313"/>
        <xdr:cNvSpPr txBox="1"/>
      </xdr:nvSpPr>
      <xdr:spPr>
        <a:xfrm>
          <a:off x="9372111" y="664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69731</xdr:rowOff>
    </xdr:from>
    <xdr:to>
      <xdr:col>46</xdr:col>
      <xdr:colOff>38100</xdr:colOff>
      <xdr:row>38</xdr:row>
      <xdr:rowOff>171331</xdr:rowOff>
    </xdr:to>
    <xdr:sp macro="" textlink="">
      <xdr:nvSpPr>
        <xdr:cNvPr id="315" name="楕円 314"/>
        <xdr:cNvSpPr/>
      </xdr:nvSpPr>
      <xdr:spPr>
        <a:xfrm>
          <a:off x="8699500" y="658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162458</xdr:rowOff>
    </xdr:from>
    <xdr:ext cx="534377" cy="259045"/>
    <xdr:sp macro="" textlink="">
      <xdr:nvSpPr>
        <xdr:cNvPr id="316" name="テキスト ボックス 315"/>
        <xdr:cNvSpPr txBox="1"/>
      </xdr:nvSpPr>
      <xdr:spPr>
        <a:xfrm>
          <a:off x="8483111" y="667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84687</xdr:rowOff>
    </xdr:from>
    <xdr:to>
      <xdr:col>41</xdr:col>
      <xdr:colOff>101600</xdr:colOff>
      <xdr:row>39</xdr:row>
      <xdr:rowOff>14837</xdr:rowOff>
    </xdr:to>
    <xdr:sp macro="" textlink="">
      <xdr:nvSpPr>
        <xdr:cNvPr id="317" name="楕円 316"/>
        <xdr:cNvSpPr/>
      </xdr:nvSpPr>
      <xdr:spPr>
        <a:xfrm>
          <a:off x="7810500" y="659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5964</xdr:rowOff>
    </xdr:from>
    <xdr:ext cx="534377" cy="259045"/>
    <xdr:sp macro="" textlink="">
      <xdr:nvSpPr>
        <xdr:cNvPr id="318" name="テキスト ボックス 317"/>
        <xdr:cNvSpPr txBox="1"/>
      </xdr:nvSpPr>
      <xdr:spPr>
        <a:xfrm>
          <a:off x="7594111" y="669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95366</xdr:rowOff>
    </xdr:from>
    <xdr:to>
      <xdr:col>36</xdr:col>
      <xdr:colOff>165100</xdr:colOff>
      <xdr:row>39</xdr:row>
      <xdr:rowOff>25516</xdr:rowOff>
    </xdr:to>
    <xdr:sp macro="" textlink="">
      <xdr:nvSpPr>
        <xdr:cNvPr id="319" name="楕円 318"/>
        <xdr:cNvSpPr/>
      </xdr:nvSpPr>
      <xdr:spPr>
        <a:xfrm>
          <a:off x="6921500" y="661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16643</xdr:rowOff>
    </xdr:from>
    <xdr:ext cx="534377" cy="259045"/>
    <xdr:sp macro="" textlink="">
      <xdr:nvSpPr>
        <xdr:cNvPr id="320" name="テキスト ボックス 319"/>
        <xdr:cNvSpPr txBox="1"/>
      </xdr:nvSpPr>
      <xdr:spPr>
        <a:xfrm>
          <a:off x="6705111" y="670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49727</xdr:rowOff>
    </xdr:from>
    <xdr:to>
      <xdr:col>55</xdr:col>
      <xdr:colOff>0</xdr:colOff>
      <xdr:row>57</xdr:row>
      <xdr:rowOff>158845</xdr:rowOff>
    </xdr:to>
    <xdr:cxnSp macro="">
      <xdr:nvCxnSpPr>
        <xdr:cNvPr id="350" name="直線コネクタ 349"/>
        <xdr:cNvCxnSpPr/>
      </xdr:nvCxnSpPr>
      <xdr:spPr>
        <a:xfrm flipV="1">
          <a:off x="9639300" y="9822377"/>
          <a:ext cx="838200" cy="10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167250</xdr:rowOff>
    </xdr:from>
    <xdr:ext cx="534377" cy="259045"/>
    <xdr:sp macro="" textlink="">
      <xdr:nvSpPr>
        <xdr:cNvPr id="351" name="普通建設事業費平均値テキスト"/>
        <xdr:cNvSpPr txBox="1"/>
      </xdr:nvSpPr>
      <xdr:spPr>
        <a:xfrm>
          <a:off x="10528300" y="9425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4655</xdr:rowOff>
    </xdr:from>
    <xdr:to>
      <xdr:col>50</xdr:col>
      <xdr:colOff>114300</xdr:colOff>
      <xdr:row>57</xdr:row>
      <xdr:rowOff>158845</xdr:rowOff>
    </xdr:to>
    <xdr:cxnSp macro="">
      <xdr:nvCxnSpPr>
        <xdr:cNvPr id="353" name="直線コネクタ 352"/>
        <xdr:cNvCxnSpPr/>
      </xdr:nvCxnSpPr>
      <xdr:spPr>
        <a:xfrm>
          <a:off x="8750300" y="9777305"/>
          <a:ext cx="889000" cy="15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123302</xdr:rowOff>
    </xdr:from>
    <xdr:ext cx="534377" cy="259045"/>
    <xdr:sp macro="" textlink="">
      <xdr:nvSpPr>
        <xdr:cNvPr id="355" name="テキスト ボックス 354"/>
        <xdr:cNvSpPr txBox="1"/>
      </xdr:nvSpPr>
      <xdr:spPr>
        <a:xfrm>
          <a:off x="9372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4655</xdr:rowOff>
    </xdr:from>
    <xdr:to>
      <xdr:col>45</xdr:col>
      <xdr:colOff>177800</xdr:colOff>
      <xdr:row>58</xdr:row>
      <xdr:rowOff>9513</xdr:rowOff>
    </xdr:to>
    <xdr:cxnSp macro="">
      <xdr:nvCxnSpPr>
        <xdr:cNvPr id="356" name="直線コネクタ 355"/>
        <xdr:cNvCxnSpPr/>
      </xdr:nvCxnSpPr>
      <xdr:spPr>
        <a:xfrm flipV="1">
          <a:off x="7861300" y="9777305"/>
          <a:ext cx="889000" cy="17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7" name="フローチャート: 判断 356"/>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37863</xdr:rowOff>
    </xdr:from>
    <xdr:ext cx="534377" cy="259045"/>
    <xdr:sp macro="" textlink="">
      <xdr:nvSpPr>
        <xdr:cNvPr id="358" name="テキスト ボックス 357"/>
        <xdr:cNvSpPr txBox="1"/>
      </xdr:nvSpPr>
      <xdr:spPr>
        <a:xfrm>
          <a:off x="8483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9513</xdr:rowOff>
    </xdr:from>
    <xdr:to>
      <xdr:col>41</xdr:col>
      <xdr:colOff>50800</xdr:colOff>
      <xdr:row>58</xdr:row>
      <xdr:rowOff>103581</xdr:rowOff>
    </xdr:to>
    <xdr:cxnSp macro="">
      <xdr:nvCxnSpPr>
        <xdr:cNvPr id="359" name="直線コネクタ 358"/>
        <xdr:cNvCxnSpPr/>
      </xdr:nvCxnSpPr>
      <xdr:spPr>
        <a:xfrm flipV="1">
          <a:off x="6972300" y="9953613"/>
          <a:ext cx="889000" cy="9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77222</xdr:rowOff>
    </xdr:from>
    <xdr:to>
      <xdr:col>41</xdr:col>
      <xdr:colOff>101600</xdr:colOff>
      <xdr:row>56</xdr:row>
      <xdr:rowOff>7372</xdr:rowOff>
    </xdr:to>
    <xdr:sp macro="" textlink="">
      <xdr:nvSpPr>
        <xdr:cNvPr id="360" name="フローチャート: 判断 359"/>
        <xdr:cNvSpPr/>
      </xdr:nvSpPr>
      <xdr:spPr>
        <a:xfrm>
          <a:off x="7810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23899</xdr:rowOff>
    </xdr:from>
    <xdr:ext cx="534377" cy="259045"/>
    <xdr:sp macro="" textlink="">
      <xdr:nvSpPr>
        <xdr:cNvPr id="361" name="テキスト ボックス 360"/>
        <xdr:cNvSpPr txBox="1"/>
      </xdr:nvSpPr>
      <xdr:spPr>
        <a:xfrm>
          <a:off x="7594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152203</xdr:rowOff>
    </xdr:from>
    <xdr:to>
      <xdr:col>36</xdr:col>
      <xdr:colOff>165100</xdr:colOff>
      <xdr:row>56</xdr:row>
      <xdr:rowOff>82353</xdr:rowOff>
    </xdr:to>
    <xdr:sp macro="" textlink="">
      <xdr:nvSpPr>
        <xdr:cNvPr id="362" name="フローチャート: 判断 361"/>
        <xdr:cNvSpPr/>
      </xdr:nvSpPr>
      <xdr:spPr>
        <a:xfrm>
          <a:off x="6921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98880</xdr:rowOff>
    </xdr:from>
    <xdr:ext cx="534377" cy="259045"/>
    <xdr:sp macro="" textlink="">
      <xdr:nvSpPr>
        <xdr:cNvPr id="363" name="テキスト ボックス 362"/>
        <xdr:cNvSpPr txBox="1"/>
      </xdr:nvSpPr>
      <xdr:spPr>
        <a:xfrm>
          <a:off x="6705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170377</xdr:rowOff>
    </xdr:from>
    <xdr:to>
      <xdr:col>55</xdr:col>
      <xdr:colOff>50800</xdr:colOff>
      <xdr:row>57</xdr:row>
      <xdr:rowOff>100527</xdr:rowOff>
    </xdr:to>
    <xdr:sp macro="" textlink="">
      <xdr:nvSpPr>
        <xdr:cNvPr id="369" name="楕円 368"/>
        <xdr:cNvSpPr/>
      </xdr:nvSpPr>
      <xdr:spPr>
        <a:xfrm>
          <a:off x="10426700" y="977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148804</xdr:rowOff>
    </xdr:from>
    <xdr:ext cx="534377" cy="259045"/>
    <xdr:sp macro="" textlink="">
      <xdr:nvSpPr>
        <xdr:cNvPr id="370" name="普通建設事業費該当値テキスト"/>
        <xdr:cNvSpPr txBox="1"/>
      </xdr:nvSpPr>
      <xdr:spPr>
        <a:xfrm>
          <a:off x="10528300" y="975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108045</xdr:rowOff>
    </xdr:from>
    <xdr:to>
      <xdr:col>50</xdr:col>
      <xdr:colOff>165100</xdr:colOff>
      <xdr:row>58</xdr:row>
      <xdr:rowOff>38195</xdr:rowOff>
    </xdr:to>
    <xdr:sp macro="" textlink="">
      <xdr:nvSpPr>
        <xdr:cNvPr id="371" name="楕円 370"/>
        <xdr:cNvSpPr/>
      </xdr:nvSpPr>
      <xdr:spPr>
        <a:xfrm>
          <a:off x="9588500" y="98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29322</xdr:rowOff>
    </xdr:from>
    <xdr:ext cx="534377" cy="259045"/>
    <xdr:sp macro="" textlink="">
      <xdr:nvSpPr>
        <xdr:cNvPr id="372" name="テキスト ボックス 371"/>
        <xdr:cNvSpPr txBox="1"/>
      </xdr:nvSpPr>
      <xdr:spPr>
        <a:xfrm>
          <a:off x="9372111" y="99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125305</xdr:rowOff>
    </xdr:from>
    <xdr:to>
      <xdr:col>46</xdr:col>
      <xdr:colOff>38100</xdr:colOff>
      <xdr:row>57</xdr:row>
      <xdr:rowOff>55455</xdr:rowOff>
    </xdr:to>
    <xdr:sp macro="" textlink="">
      <xdr:nvSpPr>
        <xdr:cNvPr id="373" name="楕円 372"/>
        <xdr:cNvSpPr/>
      </xdr:nvSpPr>
      <xdr:spPr>
        <a:xfrm>
          <a:off x="8699500" y="97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46582</xdr:rowOff>
    </xdr:from>
    <xdr:ext cx="534377" cy="259045"/>
    <xdr:sp macro="" textlink="">
      <xdr:nvSpPr>
        <xdr:cNvPr id="374" name="テキスト ボックス 373"/>
        <xdr:cNvSpPr txBox="1"/>
      </xdr:nvSpPr>
      <xdr:spPr>
        <a:xfrm>
          <a:off x="8483111" y="981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130163</xdr:rowOff>
    </xdr:from>
    <xdr:to>
      <xdr:col>41</xdr:col>
      <xdr:colOff>101600</xdr:colOff>
      <xdr:row>58</xdr:row>
      <xdr:rowOff>60313</xdr:rowOff>
    </xdr:to>
    <xdr:sp macro="" textlink="">
      <xdr:nvSpPr>
        <xdr:cNvPr id="375" name="楕円 374"/>
        <xdr:cNvSpPr/>
      </xdr:nvSpPr>
      <xdr:spPr>
        <a:xfrm>
          <a:off x="7810500" y="99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51440</xdr:rowOff>
    </xdr:from>
    <xdr:ext cx="534377" cy="259045"/>
    <xdr:sp macro="" textlink="">
      <xdr:nvSpPr>
        <xdr:cNvPr id="376" name="テキスト ボックス 375"/>
        <xdr:cNvSpPr txBox="1"/>
      </xdr:nvSpPr>
      <xdr:spPr>
        <a:xfrm>
          <a:off x="7594111" y="999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52781</xdr:rowOff>
    </xdr:from>
    <xdr:to>
      <xdr:col>36</xdr:col>
      <xdr:colOff>165100</xdr:colOff>
      <xdr:row>58</xdr:row>
      <xdr:rowOff>154381</xdr:rowOff>
    </xdr:to>
    <xdr:sp macro="" textlink="">
      <xdr:nvSpPr>
        <xdr:cNvPr id="377" name="楕円 376"/>
        <xdr:cNvSpPr/>
      </xdr:nvSpPr>
      <xdr:spPr>
        <a:xfrm>
          <a:off x="6921500" y="999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145508</xdr:rowOff>
    </xdr:from>
    <xdr:ext cx="534377" cy="259045"/>
    <xdr:sp macro="" textlink="">
      <xdr:nvSpPr>
        <xdr:cNvPr id="378" name="テキスト ボックス 377"/>
        <xdr:cNvSpPr txBox="1"/>
      </xdr:nvSpPr>
      <xdr:spPr>
        <a:xfrm>
          <a:off x="6705111" y="1008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402" name="直線コネクタ 401"/>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403"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404" name="直線コネクタ 403"/>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5"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6" name="直線コネクタ 405"/>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23457</xdr:rowOff>
    </xdr:from>
    <xdr:to>
      <xdr:col>55</xdr:col>
      <xdr:colOff>0</xdr:colOff>
      <xdr:row>77</xdr:row>
      <xdr:rowOff>81674</xdr:rowOff>
    </xdr:to>
    <xdr:cxnSp macro="">
      <xdr:nvCxnSpPr>
        <xdr:cNvPr id="407" name="直線コネクタ 406"/>
        <xdr:cNvCxnSpPr/>
      </xdr:nvCxnSpPr>
      <xdr:spPr>
        <a:xfrm flipV="1">
          <a:off x="9639300" y="12882207"/>
          <a:ext cx="838200" cy="40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55973</xdr:rowOff>
    </xdr:from>
    <xdr:ext cx="534377" cy="259045"/>
    <xdr:sp macro="" textlink="">
      <xdr:nvSpPr>
        <xdr:cNvPr id="408" name="普通建設事業費 （ うち新規整備　）平均値テキスト"/>
        <xdr:cNvSpPr txBox="1"/>
      </xdr:nvSpPr>
      <xdr:spPr>
        <a:xfrm>
          <a:off x="10528300" y="13086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09" name="フローチャート: 判断 408"/>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31992</xdr:rowOff>
    </xdr:from>
    <xdr:to>
      <xdr:col>50</xdr:col>
      <xdr:colOff>114300</xdr:colOff>
      <xdr:row>77</xdr:row>
      <xdr:rowOff>81674</xdr:rowOff>
    </xdr:to>
    <xdr:cxnSp macro="">
      <xdr:nvCxnSpPr>
        <xdr:cNvPr id="410" name="直線コネクタ 409"/>
        <xdr:cNvCxnSpPr/>
      </xdr:nvCxnSpPr>
      <xdr:spPr>
        <a:xfrm>
          <a:off x="8750300" y="13233642"/>
          <a:ext cx="889000" cy="4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11" name="フローチャート: 判断 410"/>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135818</xdr:rowOff>
    </xdr:from>
    <xdr:ext cx="534377" cy="259045"/>
    <xdr:sp macro="" textlink="">
      <xdr:nvSpPr>
        <xdr:cNvPr id="412" name="テキスト ボックス 411"/>
        <xdr:cNvSpPr txBox="1"/>
      </xdr:nvSpPr>
      <xdr:spPr>
        <a:xfrm>
          <a:off x="9372111" y="12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31992</xdr:rowOff>
    </xdr:from>
    <xdr:to>
      <xdr:col>45</xdr:col>
      <xdr:colOff>177800</xdr:colOff>
      <xdr:row>77</xdr:row>
      <xdr:rowOff>109144</xdr:rowOff>
    </xdr:to>
    <xdr:cxnSp macro="">
      <xdr:nvCxnSpPr>
        <xdr:cNvPr id="413" name="直線コネクタ 412"/>
        <xdr:cNvCxnSpPr/>
      </xdr:nvCxnSpPr>
      <xdr:spPr>
        <a:xfrm flipV="1">
          <a:off x="7861300" y="13233642"/>
          <a:ext cx="8890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162623</xdr:rowOff>
    </xdr:from>
    <xdr:to>
      <xdr:col>46</xdr:col>
      <xdr:colOff>38100</xdr:colOff>
      <xdr:row>75</xdr:row>
      <xdr:rowOff>92773</xdr:rowOff>
    </xdr:to>
    <xdr:sp macro="" textlink="">
      <xdr:nvSpPr>
        <xdr:cNvPr id="414" name="フローチャート: 判断 413"/>
        <xdr:cNvSpPr/>
      </xdr:nvSpPr>
      <xdr:spPr>
        <a:xfrm>
          <a:off x="8699500" y="128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109300</xdr:rowOff>
    </xdr:from>
    <xdr:ext cx="534377" cy="259045"/>
    <xdr:sp macro="" textlink="">
      <xdr:nvSpPr>
        <xdr:cNvPr id="415" name="テキスト ボックス 414"/>
        <xdr:cNvSpPr txBox="1"/>
      </xdr:nvSpPr>
      <xdr:spPr>
        <a:xfrm>
          <a:off x="8483111" y="1262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128791</xdr:rowOff>
    </xdr:from>
    <xdr:to>
      <xdr:col>41</xdr:col>
      <xdr:colOff>101600</xdr:colOff>
      <xdr:row>75</xdr:row>
      <xdr:rowOff>58941</xdr:rowOff>
    </xdr:to>
    <xdr:sp macro="" textlink="">
      <xdr:nvSpPr>
        <xdr:cNvPr id="416" name="フローチャート: 判断 415"/>
        <xdr:cNvSpPr/>
      </xdr:nvSpPr>
      <xdr:spPr>
        <a:xfrm>
          <a:off x="7810500" y="128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75468</xdr:rowOff>
    </xdr:from>
    <xdr:ext cx="534377" cy="259045"/>
    <xdr:sp macro="" textlink="">
      <xdr:nvSpPr>
        <xdr:cNvPr id="417" name="テキスト ボックス 416"/>
        <xdr:cNvSpPr txBox="1"/>
      </xdr:nvSpPr>
      <xdr:spPr>
        <a:xfrm>
          <a:off x="7594111" y="1259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144107</xdr:rowOff>
    </xdr:from>
    <xdr:to>
      <xdr:col>55</xdr:col>
      <xdr:colOff>50800</xdr:colOff>
      <xdr:row>75</xdr:row>
      <xdr:rowOff>74257</xdr:rowOff>
    </xdr:to>
    <xdr:sp macro="" textlink="">
      <xdr:nvSpPr>
        <xdr:cNvPr id="423" name="楕円 422"/>
        <xdr:cNvSpPr/>
      </xdr:nvSpPr>
      <xdr:spPr>
        <a:xfrm>
          <a:off x="10426700" y="1283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166984</xdr:rowOff>
    </xdr:from>
    <xdr:ext cx="534377" cy="259045"/>
    <xdr:sp macro="" textlink="">
      <xdr:nvSpPr>
        <xdr:cNvPr id="424" name="普通建設事業費 （ うち新規整備　）該当値テキスト"/>
        <xdr:cNvSpPr txBox="1"/>
      </xdr:nvSpPr>
      <xdr:spPr>
        <a:xfrm>
          <a:off x="10528300" y="1268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30874</xdr:rowOff>
    </xdr:from>
    <xdr:to>
      <xdr:col>50</xdr:col>
      <xdr:colOff>165100</xdr:colOff>
      <xdr:row>77</xdr:row>
      <xdr:rowOff>132474</xdr:rowOff>
    </xdr:to>
    <xdr:sp macro="" textlink="">
      <xdr:nvSpPr>
        <xdr:cNvPr id="425" name="楕円 424"/>
        <xdr:cNvSpPr/>
      </xdr:nvSpPr>
      <xdr:spPr>
        <a:xfrm>
          <a:off x="9588500" y="132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123601</xdr:rowOff>
    </xdr:from>
    <xdr:ext cx="469744" cy="259045"/>
    <xdr:sp macro="" textlink="">
      <xdr:nvSpPr>
        <xdr:cNvPr id="426" name="テキスト ボックス 425"/>
        <xdr:cNvSpPr txBox="1"/>
      </xdr:nvSpPr>
      <xdr:spPr>
        <a:xfrm>
          <a:off x="9404428" y="133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152642</xdr:rowOff>
    </xdr:from>
    <xdr:to>
      <xdr:col>46</xdr:col>
      <xdr:colOff>38100</xdr:colOff>
      <xdr:row>77</xdr:row>
      <xdr:rowOff>82792</xdr:rowOff>
    </xdr:to>
    <xdr:sp macro="" textlink="">
      <xdr:nvSpPr>
        <xdr:cNvPr id="427" name="楕円 426"/>
        <xdr:cNvSpPr/>
      </xdr:nvSpPr>
      <xdr:spPr>
        <a:xfrm>
          <a:off x="8699500" y="131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73919</xdr:rowOff>
    </xdr:from>
    <xdr:ext cx="469744" cy="259045"/>
    <xdr:sp macro="" textlink="">
      <xdr:nvSpPr>
        <xdr:cNvPr id="428" name="テキスト ボックス 427"/>
        <xdr:cNvSpPr txBox="1"/>
      </xdr:nvSpPr>
      <xdr:spPr>
        <a:xfrm>
          <a:off x="8515428" y="1327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58344</xdr:rowOff>
    </xdr:from>
    <xdr:to>
      <xdr:col>41</xdr:col>
      <xdr:colOff>101600</xdr:colOff>
      <xdr:row>77</xdr:row>
      <xdr:rowOff>159944</xdr:rowOff>
    </xdr:to>
    <xdr:sp macro="" textlink="">
      <xdr:nvSpPr>
        <xdr:cNvPr id="429" name="楕円 428"/>
        <xdr:cNvSpPr/>
      </xdr:nvSpPr>
      <xdr:spPr>
        <a:xfrm>
          <a:off x="7810500" y="132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151071</xdr:rowOff>
    </xdr:from>
    <xdr:ext cx="469744" cy="259045"/>
    <xdr:sp macro="" textlink="">
      <xdr:nvSpPr>
        <xdr:cNvPr id="430" name="テキスト ボックス 429"/>
        <xdr:cNvSpPr txBox="1"/>
      </xdr:nvSpPr>
      <xdr:spPr>
        <a:xfrm>
          <a:off x="7626428" y="133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2" name="直線コネクタ 451"/>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3"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4" name="直線コネクタ 453"/>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5"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6" name="直線コネクタ 455"/>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78161</xdr:rowOff>
    </xdr:from>
    <xdr:to>
      <xdr:col>55</xdr:col>
      <xdr:colOff>0</xdr:colOff>
      <xdr:row>97</xdr:row>
      <xdr:rowOff>97523</xdr:rowOff>
    </xdr:to>
    <xdr:cxnSp macro="">
      <xdr:nvCxnSpPr>
        <xdr:cNvPr id="457" name="直線コネクタ 456"/>
        <xdr:cNvCxnSpPr/>
      </xdr:nvCxnSpPr>
      <xdr:spPr>
        <a:xfrm flipV="1">
          <a:off x="9639300" y="16708811"/>
          <a:ext cx="838200" cy="1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55518</xdr:rowOff>
    </xdr:from>
    <xdr:ext cx="534377" cy="259045"/>
    <xdr:sp macro="" textlink="">
      <xdr:nvSpPr>
        <xdr:cNvPr id="458" name="普通建設事業費 （ うち更新整備　）平均値テキスト"/>
        <xdr:cNvSpPr txBox="1"/>
      </xdr:nvSpPr>
      <xdr:spPr>
        <a:xfrm>
          <a:off x="10528300" y="16171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9" name="フローチャート: 判断 458"/>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97523</xdr:rowOff>
    </xdr:from>
    <xdr:to>
      <xdr:col>50</xdr:col>
      <xdr:colOff>114300</xdr:colOff>
      <xdr:row>97</xdr:row>
      <xdr:rowOff>139928</xdr:rowOff>
    </xdr:to>
    <xdr:cxnSp macro="">
      <xdr:nvCxnSpPr>
        <xdr:cNvPr id="460" name="直線コネクタ 459"/>
        <xdr:cNvCxnSpPr/>
      </xdr:nvCxnSpPr>
      <xdr:spPr>
        <a:xfrm flipV="1">
          <a:off x="8750300" y="16728173"/>
          <a:ext cx="8890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1" name="フローチャート: 判断 460"/>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23415</xdr:rowOff>
    </xdr:from>
    <xdr:ext cx="534377" cy="259045"/>
    <xdr:sp macro="" textlink="">
      <xdr:nvSpPr>
        <xdr:cNvPr id="462" name="テキスト ボックス 461"/>
        <xdr:cNvSpPr txBox="1"/>
      </xdr:nvSpPr>
      <xdr:spPr>
        <a:xfrm>
          <a:off x="9372111" y="1613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6609</xdr:rowOff>
    </xdr:from>
    <xdr:to>
      <xdr:col>45</xdr:col>
      <xdr:colOff>177800</xdr:colOff>
      <xdr:row>97</xdr:row>
      <xdr:rowOff>139928</xdr:rowOff>
    </xdr:to>
    <xdr:cxnSp macro="">
      <xdr:nvCxnSpPr>
        <xdr:cNvPr id="463" name="直線コネクタ 462"/>
        <xdr:cNvCxnSpPr/>
      </xdr:nvCxnSpPr>
      <xdr:spPr>
        <a:xfrm>
          <a:off x="7861300" y="16637259"/>
          <a:ext cx="889000" cy="13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4" name="フローチャート: 判断 463"/>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31737</xdr:rowOff>
    </xdr:from>
    <xdr:ext cx="534377" cy="259045"/>
    <xdr:sp macro="" textlink="">
      <xdr:nvSpPr>
        <xdr:cNvPr id="465" name="テキスト ボックス 464"/>
        <xdr:cNvSpPr txBox="1"/>
      </xdr:nvSpPr>
      <xdr:spPr>
        <a:xfrm>
          <a:off x="8483111" y="161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66" name="フローチャート: 判断 465"/>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44721</xdr:rowOff>
    </xdr:from>
    <xdr:ext cx="534377" cy="259045"/>
    <xdr:sp macro="" textlink="">
      <xdr:nvSpPr>
        <xdr:cNvPr id="467" name="テキスト ボックス 466"/>
        <xdr:cNvSpPr txBox="1"/>
      </xdr:nvSpPr>
      <xdr:spPr>
        <a:xfrm>
          <a:off x="7594111" y="161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27361</xdr:rowOff>
    </xdr:from>
    <xdr:to>
      <xdr:col>55</xdr:col>
      <xdr:colOff>50800</xdr:colOff>
      <xdr:row>97</xdr:row>
      <xdr:rowOff>128961</xdr:rowOff>
    </xdr:to>
    <xdr:sp macro="" textlink="">
      <xdr:nvSpPr>
        <xdr:cNvPr id="473" name="楕円 472"/>
        <xdr:cNvSpPr/>
      </xdr:nvSpPr>
      <xdr:spPr>
        <a:xfrm>
          <a:off x="10426700" y="1665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113738</xdr:rowOff>
    </xdr:from>
    <xdr:ext cx="534377" cy="259045"/>
    <xdr:sp macro="" textlink="">
      <xdr:nvSpPr>
        <xdr:cNvPr id="474" name="普通建設事業費 （ うち更新整備　）該当値テキスト"/>
        <xdr:cNvSpPr txBox="1"/>
      </xdr:nvSpPr>
      <xdr:spPr>
        <a:xfrm>
          <a:off x="10528300" y="165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46723</xdr:rowOff>
    </xdr:from>
    <xdr:to>
      <xdr:col>50</xdr:col>
      <xdr:colOff>165100</xdr:colOff>
      <xdr:row>97</xdr:row>
      <xdr:rowOff>148323</xdr:rowOff>
    </xdr:to>
    <xdr:sp macro="" textlink="">
      <xdr:nvSpPr>
        <xdr:cNvPr id="475" name="楕円 474"/>
        <xdr:cNvSpPr/>
      </xdr:nvSpPr>
      <xdr:spPr>
        <a:xfrm>
          <a:off x="9588500" y="1667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97</xdr:row>
      <xdr:rowOff>139450</xdr:rowOff>
    </xdr:from>
    <xdr:ext cx="469744" cy="259045"/>
    <xdr:sp macro="" textlink="">
      <xdr:nvSpPr>
        <xdr:cNvPr id="476" name="テキスト ボックス 475"/>
        <xdr:cNvSpPr txBox="1"/>
      </xdr:nvSpPr>
      <xdr:spPr>
        <a:xfrm>
          <a:off x="9404428" y="1677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89128</xdr:rowOff>
    </xdr:from>
    <xdr:to>
      <xdr:col>46</xdr:col>
      <xdr:colOff>38100</xdr:colOff>
      <xdr:row>98</xdr:row>
      <xdr:rowOff>19278</xdr:rowOff>
    </xdr:to>
    <xdr:sp macro="" textlink="">
      <xdr:nvSpPr>
        <xdr:cNvPr id="477" name="楕円 476"/>
        <xdr:cNvSpPr/>
      </xdr:nvSpPr>
      <xdr:spPr>
        <a:xfrm>
          <a:off x="8699500" y="1671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10405</xdr:rowOff>
    </xdr:from>
    <xdr:ext cx="469744" cy="259045"/>
    <xdr:sp macro="" textlink="">
      <xdr:nvSpPr>
        <xdr:cNvPr id="478" name="テキスト ボックス 477"/>
        <xdr:cNvSpPr txBox="1"/>
      </xdr:nvSpPr>
      <xdr:spPr>
        <a:xfrm>
          <a:off x="8515428" y="1681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127259</xdr:rowOff>
    </xdr:from>
    <xdr:to>
      <xdr:col>41</xdr:col>
      <xdr:colOff>101600</xdr:colOff>
      <xdr:row>97</xdr:row>
      <xdr:rowOff>57409</xdr:rowOff>
    </xdr:to>
    <xdr:sp macro="" textlink="">
      <xdr:nvSpPr>
        <xdr:cNvPr id="479" name="楕円 478"/>
        <xdr:cNvSpPr/>
      </xdr:nvSpPr>
      <xdr:spPr>
        <a:xfrm>
          <a:off x="7810500" y="1658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48536</xdr:rowOff>
    </xdr:from>
    <xdr:ext cx="534377" cy="259045"/>
    <xdr:sp macro="" textlink="">
      <xdr:nvSpPr>
        <xdr:cNvPr id="480" name="テキスト ボックス 479"/>
        <xdr:cNvSpPr txBox="1"/>
      </xdr:nvSpPr>
      <xdr:spPr>
        <a:xfrm>
          <a:off x="7594111" y="1667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6" name="直線コネクタ 505"/>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7"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9"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0" name="直線コネクタ 509"/>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1" name="直線コネクタ 51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25921</xdr:rowOff>
    </xdr:from>
    <xdr:ext cx="469744" cy="259045"/>
    <xdr:sp macro="" textlink="">
      <xdr:nvSpPr>
        <xdr:cNvPr id="512" name="災害復旧事業費平均値テキスト"/>
        <xdr:cNvSpPr txBox="1"/>
      </xdr:nvSpPr>
      <xdr:spPr>
        <a:xfrm>
          <a:off x="16370300" y="6541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3" name="フローチャート: 判断 512"/>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98585</xdr:rowOff>
    </xdr:from>
    <xdr:to>
      <xdr:col>81</xdr:col>
      <xdr:colOff>50800</xdr:colOff>
      <xdr:row>39</xdr:row>
      <xdr:rowOff>98878</xdr:rowOff>
    </xdr:to>
    <xdr:cxnSp macro="">
      <xdr:nvCxnSpPr>
        <xdr:cNvPr id="514" name="直線コネクタ 513"/>
        <xdr:cNvCxnSpPr/>
      </xdr:nvCxnSpPr>
      <xdr:spPr>
        <a:xfrm>
          <a:off x="14592300" y="6785135"/>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5" name="フローチャート: 判断 514"/>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121563</xdr:rowOff>
    </xdr:from>
    <xdr:ext cx="469744" cy="259045"/>
    <xdr:sp macro="" textlink="">
      <xdr:nvSpPr>
        <xdr:cNvPr id="516" name="テキスト ボックス 515"/>
        <xdr:cNvSpPr txBox="1"/>
      </xdr:nvSpPr>
      <xdr:spPr>
        <a:xfrm>
          <a:off x="15246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98356</xdr:rowOff>
    </xdr:from>
    <xdr:to>
      <xdr:col>76</xdr:col>
      <xdr:colOff>114300</xdr:colOff>
      <xdr:row>39</xdr:row>
      <xdr:rowOff>98585</xdr:rowOff>
    </xdr:to>
    <xdr:cxnSp macro="">
      <xdr:nvCxnSpPr>
        <xdr:cNvPr id="517" name="直線コネクタ 516"/>
        <xdr:cNvCxnSpPr/>
      </xdr:nvCxnSpPr>
      <xdr:spPr>
        <a:xfrm>
          <a:off x="13703300" y="678490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18" name="フローチャート: 判断 517"/>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132634</xdr:rowOff>
    </xdr:from>
    <xdr:ext cx="469744" cy="259045"/>
    <xdr:sp macro="" textlink="">
      <xdr:nvSpPr>
        <xdr:cNvPr id="519" name="テキスト ボックス 518"/>
        <xdr:cNvSpPr txBox="1"/>
      </xdr:nvSpPr>
      <xdr:spPr>
        <a:xfrm>
          <a:off x="14357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50350</xdr:rowOff>
    </xdr:from>
    <xdr:to>
      <xdr:col>71</xdr:col>
      <xdr:colOff>177800</xdr:colOff>
      <xdr:row>39</xdr:row>
      <xdr:rowOff>98356</xdr:rowOff>
    </xdr:to>
    <xdr:cxnSp macro="">
      <xdr:nvCxnSpPr>
        <xdr:cNvPr id="520" name="直線コネクタ 519"/>
        <xdr:cNvCxnSpPr/>
      </xdr:nvCxnSpPr>
      <xdr:spPr>
        <a:xfrm>
          <a:off x="12814300" y="673690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1" name="フローチャート: 判断 520"/>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134691</xdr:rowOff>
    </xdr:from>
    <xdr:ext cx="378565" cy="259045"/>
    <xdr:sp macro="" textlink="">
      <xdr:nvSpPr>
        <xdr:cNvPr id="522" name="テキスト ボックス 521"/>
        <xdr:cNvSpPr txBox="1"/>
      </xdr:nvSpPr>
      <xdr:spPr>
        <a:xfrm>
          <a:off x="13514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3" name="フローチャート: 判断 522"/>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108377</xdr:rowOff>
    </xdr:from>
    <xdr:ext cx="378565" cy="259045"/>
    <xdr:sp macro="" textlink="">
      <xdr:nvSpPr>
        <xdr:cNvPr id="524" name="テキスト ボックス 523"/>
        <xdr:cNvSpPr txBox="1"/>
      </xdr:nvSpPr>
      <xdr:spPr>
        <a:xfrm>
          <a:off x="12625017" y="679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0" name="楕円 52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152921</xdr:rowOff>
    </xdr:from>
    <xdr:ext cx="249299" cy="259045"/>
    <xdr:sp macro="" textlink="">
      <xdr:nvSpPr>
        <xdr:cNvPr id="531" name="災害復旧事業費該当値テキスト"/>
        <xdr:cNvSpPr txBox="1"/>
      </xdr:nvSpPr>
      <xdr:spPr>
        <a:xfrm>
          <a:off x="16370300" y="6668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2" name="楕円 53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3" name="テキスト ボックス 53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47785</xdr:rowOff>
    </xdr:from>
    <xdr:to>
      <xdr:col>76</xdr:col>
      <xdr:colOff>165100</xdr:colOff>
      <xdr:row>39</xdr:row>
      <xdr:rowOff>149385</xdr:rowOff>
    </xdr:to>
    <xdr:sp macro="" textlink="">
      <xdr:nvSpPr>
        <xdr:cNvPr id="534" name="楕円 533"/>
        <xdr:cNvSpPr/>
      </xdr:nvSpPr>
      <xdr:spPr>
        <a:xfrm>
          <a:off x="14541500" y="67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140512</xdr:rowOff>
    </xdr:from>
    <xdr:ext cx="249299" cy="259045"/>
    <xdr:sp macro="" textlink="">
      <xdr:nvSpPr>
        <xdr:cNvPr id="535" name="テキスト ボックス 534"/>
        <xdr:cNvSpPr txBox="1"/>
      </xdr:nvSpPr>
      <xdr:spPr>
        <a:xfrm>
          <a:off x="14467650" y="68270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47556</xdr:rowOff>
    </xdr:from>
    <xdr:to>
      <xdr:col>72</xdr:col>
      <xdr:colOff>38100</xdr:colOff>
      <xdr:row>39</xdr:row>
      <xdr:rowOff>149156</xdr:rowOff>
    </xdr:to>
    <xdr:sp macro="" textlink="">
      <xdr:nvSpPr>
        <xdr:cNvPr id="536" name="楕円 535"/>
        <xdr:cNvSpPr/>
      </xdr:nvSpPr>
      <xdr:spPr>
        <a:xfrm>
          <a:off x="13652500" y="67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140283</xdr:rowOff>
    </xdr:from>
    <xdr:ext cx="313932" cy="259045"/>
    <xdr:sp macro="" textlink="">
      <xdr:nvSpPr>
        <xdr:cNvPr id="537" name="テキスト ボックス 536"/>
        <xdr:cNvSpPr txBox="1"/>
      </xdr:nvSpPr>
      <xdr:spPr>
        <a:xfrm>
          <a:off x="13546333" y="68268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171000</xdr:rowOff>
    </xdr:from>
    <xdr:to>
      <xdr:col>67</xdr:col>
      <xdr:colOff>101600</xdr:colOff>
      <xdr:row>39</xdr:row>
      <xdr:rowOff>101150</xdr:rowOff>
    </xdr:to>
    <xdr:sp macro="" textlink="">
      <xdr:nvSpPr>
        <xdr:cNvPr id="538" name="楕円 537"/>
        <xdr:cNvSpPr/>
      </xdr:nvSpPr>
      <xdr:spPr>
        <a:xfrm>
          <a:off x="12763500" y="66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117677</xdr:rowOff>
    </xdr:from>
    <xdr:ext cx="469744" cy="259045"/>
    <xdr:sp macro="" textlink="">
      <xdr:nvSpPr>
        <xdr:cNvPr id="539" name="テキスト ボックス 538"/>
        <xdr:cNvSpPr txBox="1"/>
      </xdr:nvSpPr>
      <xdr:spPr>
        <a:xfrm>
          <a:off x="12579428" y="646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5" name="直線コネクタ 614"/>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16"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17" name="直線コネクタ 616"/>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18"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19" name="直線コネクタ 618"/>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37745</xdr:rowOff>
    </xdr:from>
    <xdr:to>
      <xdr:col>85</xdr:col>
      <xdr:colOff>127000</xdr:colOff>
      <xdr:row>76</xdr:row>
      <xdr:rowOff>87089</xdr:rowOff>
    </xdr:to>
    <xdr:cxnSp macro="">
      <xdr:nvCxnSpPr>
        <xdr:cNvPr id="620" name="直線コネクタ 619"/>
        <xdr:cNvCxnSpPr/>
      </xdr:nvCxnSpPr>
      <xdr:spPr>
        <a:xfrm>
          <a:off x="15481300" y="13067945"/>
          <a:ext cx="838200" cy="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12368</xdr:rowOff>
    </xdr:from>
    <xdr:ext cx="534377" cy="259045"/>
    <xdr:sp macro="" textlink="">
      <xdr:nvSpPr>
        <xdr:cNvPr id="621" name="公債費平均値テキスト"/>
        <xdr:cNvSpPr txBox="1"/>
      </xdr:nvSpPr>
      <xdr:spPr>
        <a:xfrm>
          <a:off x="16370300" y="1252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2" name="フローチャート: 判断 621"/>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114456</xdr:rowOff>
    </xdr:from>
    <xdr:to>
      <xdr:col>81</xdr:col>
      <xdr:colOff>50800</xdr:colOff>
      <xdr:row>76</xdr:row>
      <xdr:rowOff>37745</xdr:rowOff>
    </xdr:to>
    <xdr:cxnSp macro="">
      <xdr:nvCxnSpPr>
        <xdr:cNvPr id="623" name="直線コネクタ 622"/>
        <xdr:cNvCxnSpPr/>
      </xdr:nvCxnSpPr>
      <xdr:spPr>
        <a:xfrm>
          <a:off x="14592300" y="12973206"/>
          <a:ext cx="889000" cy="9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4" name="フローチャート: 判断 623"/>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95339</xdr:rowOff>
    </xdr:from>
    <xdr:ext cx="534377" cy="259045"/>
    <xdr:sp macro="" textlink="">
      <xdr:nvSpPr>
        <xdr:cNvPr id="625" name="テキスト ボックス 624"/>
        <xdr:cNvSpPr txBox="1"/>
      </xdr:nvSpPr>
      <xdr:spPr>
        <a:xfrm>
          <a:off x="15214111" y="1243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114456</xdr:rowOff>
    </xdr:from>
    <xdr:to>
      <xdr:col>76</xdr:col>
      <xdr:colOff>114300</xdr:colOff>
      <xdr:row>75</xdr:row>
      <xdr:rowOff>133299</xdr:rowOff>
    </xdr:to>
    <xdr:cxnSp macro="">
      <xdr:nvCxnSpPr>
        <xdr:cNvPr id="626" name="直線コネクタ 625"/>
        <xdr:cNvCxnSpPr/>
      </xdr:nvCxnSpPr>
      <xdr:spPr>
        <a:xfrm flipV="1">
          <a:off x="13703300" y="12973206"/>
          <a:ext cx="889000" cy="1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143078</xdr:rowOff>
    </xdr:from>
    <xdr:to>
      <xdr:col>76</xdr:col>
      <xdr:colOff>165100</xdr:colOff>
      <xdr:row>74</xdr:row>
      <xdr:rowOff>73228</xdr:rowOff>
    </xdr:to>
    <xdr:sp macro="" textlink="">
      <xdr:nvSpPr>
        <xdr:cNvPr id="627" name="フローチャート: 判断 626"/>
        <xdr:cNvSpPr/>
      </xdr:nvSpPr>
      <xdr:spPr>
        <a:xfrm>
          <a:off x="14541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89755</xdr:rowOff>
    </xdr:from>
    <xdr:ext cx="534377" cy="259045"/>
    <xdr:sp macro="" textlink="">
      <xdr:nvSpPr>
        <xdr:cNvPr id="628" name="テキスト ボックス 627"/>
        <xdr:cNvSpPr txBox="1"/>
      </xdr:nvSpPr>
      <xdr:spPr>
        <a:xfrm>
          <a:off x="14325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93327</xdr:rowOff>
    </xdr:from>
    <xdr:to>
      <xdr:col>71</xdr:col>
      <xdr:colOff>177800</xdr:colOff>
      <xdr:row>75</xdr:row>
      <xdr:rowOff>133299</xdr:rowOff>
    </xdr:to>
    <xdr:cxnSp macro="">
      <xdr:nvCxnSpPr>
        <xdr:cNvPr id="629" name="直線コネクタ 628"/>
        <xdr:cNvCxnSpPr/>
      </xdr:nvCxnSpPr>
      <xdr:spPr>
        <a:xfrm>
          <a:off x="12814300" y="12952077"/>
          <a:ext cx="889000" cy="3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70873</xdr:rowOff>
    </xdr:from>
    <xdr:to>
      <xdr:col>72</xdr:col>
      <xdr:colOff>38100</xdr:colOff>
      <xdr:row>74</xdr:row>
      <xdr:rowOff>1023</xdr:rowOff>
    </xdr:to>
    <xdr:sp macro="" textlink="">
      <xdr:nvSpPr>
        <xdr:cNvPr id="630" name="フローチャート: 判断 629"/>
        <xdr:cNvSpPr/>
      </xdr:nvSpPr>
      <xdr:spPr>
        <a:xfrm>
          <a:off x="13652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17550</xdr:rowOff>
    </xdr:from>
    <xdr:ext cx="534377" cy="259045"/>
    <xdr:sp macro="" textlink="">
      <xdr:nvSpPr>
        <xdr:cNvPr id="631" name="テキスト ボックス 630"/>
        <xdr:cNvSpPr txBox="1"/>
      </xdr:nvSpPr>
      <xdr:spPr>
        <a:xfrm>
          <a:off x="13436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56472</xdr:rowOff>
    </xdr:from>
    <xdr:to>
      <xdr:col>67</xdr:col>
      <xdr:colOff>101600</xdr:colOff>
      <xdr:row>73</xdr:row>
      <xdr:rowOff>158072</xdr:rowOff>
    </xdr:to>
    <xdr:sp macro="" textlink="">
      <xdr:nvSpPr>
        <xdr:cNvPr id="632" name="フローチャート: 判断 631"/>
        <xdr:cNvSpPr/>
      </xdr:nvSpPr>
      <xdr:spPr>
        <a:xfrm>
          <a:off x="12763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3149</xdr:rowOff>
    </xdr:from>
    <xdr:ext cx="534377" cy="259045"/>
    <xdr:sp macro="" textlink="">
      <xdr:nvSpPr>
        <xdr:cNvPr id="633" name="テキスト ボックス 632"/>
        <xdr:cNvSpPr txBox="1"/>
      </xdr:nvSpPr>
      <xdr:spPr>
        <a:xfrm>
          <a:off x="12547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36289</xdr:rowOff>
    </xdr:from>
    <xdr:to>
      <xdr:col>85</xdr:col>
      <xdr:colOff>177800</xdr:colOff>
      <xdr:row>76</xdr:row>
      <xdr:rowOff>137889</xdr:rowOff>
    </xdr:to>
    <xdr:sp macro="" textlink="">
      <xdr:nvSpPr>
        <xdr:cNvPr id="639" name="楕円 638"/>
        <xdr:cNvSpPr/>
      </xdr:nvSpPr>
      <xdr:spPr>
        <a:xfrm>
          <a:off x="16268700" y="1306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14716</xdr:rowOff>
    </xdr:from>
    <xdr:ext cx="534377" cy="259045"/>
    <xdr:sp macro="" textlink="">
      <xdr:nvSpPr>
        <xdr:cNvPr id="640" name="公債費該当値テキスト"/>
        <xdr:cNvSpPr txBox="1"/>
      </xdr:nvSpPr>
      <xdr:spPr>
        <a:xfrm>
          <a:off x="16370300" y="130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158395</xdr:rowOff>
    </xdr:from>
    <xdr:to>
      <xdr:col>81</xdr:col>
      <xdr:colOff>101600</xdr:colOff>
      <xdr:row>76</xdr:row>
      <xdr:rowOff>88545</xdr:rowOff>
    </xdr:to>
    <xdr:sp macro="" textlink="">
      <xdr:nvSpPr>
        <xdr:cNvPr id="641" name="楕円 640"/>
        <xdr:cNvSpPr/>
      </xdr:nvSpPr>
      <xdr:spPr>
        <a:xfrm>
          <a:off x="15430500" y="1301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79672</xdr:rowOff>
    </xdr:from>
    <xdr:ext cx="534377" cy="259045"/>
    <xdr:sp macro="" textlink="">
      <xdr:nvSpPr>
        <xdr:cNvPr id="642" name="テキスト ボックス 641"/>
        <xdr:cNvSpPr txBox="1"/>
      </xdr:nvSpPr>
      <xdr:spPr>
        <a:xfrm>
          <a:off x="15214111" y="1310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63656</xdr:rowOff>
    </xdr:from>
    <xdr:to>
      <xdr:col>76</xdr:col>
      <xdr:colOff>165100</xdr:colOff>
      <xdr:row>75</xdr:row>
      <xdr:rowOff>165255</xdr:rowOff>
    </xdr:to>
    <xdr:sp macro="" textlink="">
      <xdr:nvSpPr>
        <xdr:cNvPr id="643" name="楕円 642"/>
        <xdr:cNvSpPr/>
      </xdr:nvSpPr>
      <xdr:spPr>
        <a:xfrm>
          <a:off x="14541500" y="129224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156384</xdr:rowOff>
    </xdr:from>
    <xdr:ext cx="534377" cy="259045"/>
    <xdr:sp macro="" textlink="">
      <xdr:nvSpPr>
        <xdr:cNvPr id="644" name="テキスト ボックス 643"/>
        <xdr:cNvSpPr txBox="1"/>
      </xdr:nvSpPr>
      <xdr:spPr>
        <a:xfrm>
          <a:off x="14325111" y="1301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82499</xdr:rowOff>
    </xdr:from>
    <xdr:to>
      <xdr:col>72</xdr:col>
      <xdr:colOff>38100</xdr:colOff>
      <xdr:row>76</xdr:row>
      <xdr:rowOff>12649</xdr:rowOff>
    </xdr:to>
    <xdr:sp macro="" textlink="">
      <xdr:nvSpPr>
        <xdr:cNvPr id="645" name="楕円 644"/>
        <xdr:cNvSpPr/>
      </xdr:nvSpPr>
      <xdr:spPr>
        <a:xfrm>
          <a:off x="13652500" y="1294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3776</xdr:rowOff>
    </xdr:from>
    <xdr:ext cx="534377" cy="259045"/>
    <xdr:sp macro="" textlink="">
      <xdr:nvSpPr>
        <xdr:cNvPr id="646" name="テキスト ボックス 645"/>
        <xdr:cNvSpPr txBox="1"/>
      </xdr:nvSpPr>
      <xdr:spPr>
        <a:xfrm>
          <a:off x="13436111" y="1303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42527</xdr:rowOff>
    </xdr:from>
    <xdr:to>
      <xdr:col>67</xdr:col>
      <xdr:colOff>101600</xdr:colOff>
      <xdr:row>75</xdr:row>
      <xdr:rowOff>144127</xdr:rowOff>
    </xdr:to>
    <xdr:sp macro="" textlink="">
      <xdr:nvSpPr>
        <xdr:cNvPr id="647" name="楕円 646"/>
        <xdr:cNvSpPr/>
      </xdr:nvSpPr>
      <xdr:spPr>
        <a:xfrm>
          <a:off x="12763500" y="1290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135253</xdr:rowOff>
    </xdr:from>
    <xdr:ext cx="534377" cy="259045"/>
    <xdr:sp macro="" textlink="">
      <xdr:nvSpPr>
        <xdr:cNvPr id="648" name="テキスト ボックス 647"/>
        <xdr:cNvSpPr txBox="1"/>
      </xdr:nvSpPr>
      <xdr:spPr>
        <a:xfrm>
          <a:off x="12547111" y="1299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70" name="直線コネクタ 669"/>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71"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72" name="直線コネクタ 671"/>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73"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4" name="直線コネクタ 673"/>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16484</xdr:rowOff>
    </xdr:from>
    <xdr:to>
      <xdr:col>85</xdr:col>
      <xdr:colOff>127000</xdr:colOff>
      <xdr:row>97</xdr:row>
      <xdr:rowOff>51186</xdr:rowOff>
    </xdr:to>
    <xdr:cxnSp macro="">
      <xdr:nvCxnSpPr>
        <xdr:cNvPr id="675" name="直線コネクタ 674"/>
        <xdr:cNvCxnSpPr/>
      </xdr:nvCxnSpPr>
      <xdr:spPr>
        <a:xfrm flipV="1">
          <a:off x="15481300" y="16647134"/>
          <a:ext cx="838200" cy="3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152550</xdr:rowOff>
    </xdr:from>
    <xdr:ext cx="469744" cy="259045"/>
    <xdr:sp macro="" textlink="">
      <xdr:nvSpPr>
        <xdr:cNvPr id="676" name="積立金平均値テキスト"/>
        <xdr:cNvSpPr txBox="1"/>
      </xdr:nvSpPr>
      <xdr:spPr>
        <a:xfrm>
          <a:off x="16370300" y="1661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7" name="フローチャート: 判断 676"/>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79167</xdr:rowOff>
    </xdr:from>
    <xdr:to>
      <xdr:col>81</xdr:col>
      <xdr:colOff>50800</xdr:colOff>
      <xdr:row>97</xdr:row>
      <xdr:rowOff>51186</xdr:rowOff>
    </xdr:to>
    <xdr:cxnSp macro="">
      <xdr:nvCxnSpPr>
        <xdr:cNvPr id="678" name="直線コネクタ 677"/>
        <xdr:cNvCxnSpPr/>
      </xdr:nvCxnSpPr>
      <xdr:spPr>
        <a:xfrm>
          <a:off x="14592300" y="16366917"/>
          <a:ext cx="889000" cy="31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9" name="フローチャート: 判断 678"/>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86417</xdr:rowOff>
    </xdr:from>
    <xdr:ext cx="469744" cy="259045"/>
    <xdr:sp macro="" textlink="">
      <xdr:nvSpPr>
        <xdr:cNvPr id="680" name="テキスト ボックス 679"/>
        <xdr:cNvSpPr txBox="1"/>
      </xdr:nvSpPr>
      <xdr:spPr>
        <a:xfrm>
          <a:off x="15246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79167</xdr:rowOff>
    </xdr:from>
    <xdr:to>
      <xdr:col>76</xdr:col>
      <xdr:colOff>114300</xdr:colOff>
      <xdr:row>97</xdr:row>
      <xdr:rowOff>112680</xdr:rowOff>
    </xdr:to>
    <xdr:cxnSp macro="">
      <xdr:nvCxnSpPr>
        <xdr:cNvPr id="681" name="直線コネクタ 680"/>
        <xdr:cNvCxnSpPr/>
      </xdr:nvCxnSpPr>
      <xdr:spPr>
        <a:xfrm flipV="1">
          <a:off x="13703300" y="16366917"/>
          <a:ext cx="889000" cy="37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82" name="フローチャート: 判断 681"/>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42639</xdr:rowOff>
    </xdr:from>
    <xdr:ext cx="469744" cy="259045"/>
    <xdr:sp macro="" textlink="">
      <xdr:nvSpPr>
        <xdr:cNvPr id="683" name="テキスト ボックス 682"/>
        <xdr:cNvSpPr txBox="1"/>
      </xdr:nvSpPr>
      <xdr:spPr>
        <a:xfrm>
          <a:off x="14357428"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112680</xdr:rowOff>
    </xdr:from>
    <xdr:to>
      <xdr:col>71</xdr:col>
      <xdr:colOff>177800</xdr:colOff>
      <xdr:row>97</xdr:row>
      <xdr:rowOff>143997</xdr:rowOff>
    </xdr:to>
    <xdr:cxnSp macro="">
      <xdr:nvCxnSpPr>
        <xdr:cNvPr id="684" name="直線コネクタ 683"/>
        <xdr:cNvCxnSpPr/>
      </xdr:nvCxnSpPr>
      <xdr:spPr>
        <a:xfrm flipV="1">
          <a:off x="12814300" y="16743330"/>
          <a:ext cx="889000" cy="3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40391</xdr:rowOff>
    </xdr:from>
    <xdr:to>
      <xdr:col>72</xdr:col>
      <xdr:colOff>38100</xdr:colOff>
      <xdr:row>96</xdr:row>
      <xdr:rowOff>141991</xdr:rowOff>
    </xdr:to>
    <xdr:sp macro="" textlink="">
      <xdr:nvSpPr>
        <xdr:cNvPr id="685" name="フローチャート: 判断 684"/>
        <xdr:cNvSpPr/>
      </xdr:nvSpPr>
      <xdr:spPr>
        <a:xfrm>
          <a:off x="13652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158518</xdr:rowOff>
    </xdr:from>
    <xdr:ext cx="469744" cy="259045"/>
    <xdr:sp macro="" textlink="">
      <xdr:nvSpPr>
        <xdr:cNvPr id="686" name="テキスト ボックス 685"/>
        <xdr:cNvSpPr txBox="1"/>
      </xdr:nvSpPr>
      <xdr:spPr>
        <a:xfrm>
          <a:off x="13468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159217</xdr:rowOff>
    </xdr:from>
    <xdr:to>
      <xdr:col>67</xdr:col>
      <xdr:colOff>101600</xdr:colOff>
      <xdr:row>96</xdr:row>
      <xdr:rowOff>89367</xdr:rowOff>
    </xdr:to>
    <xdr:sp macro="" textlink="">
      <xdr:nvSpPr>
        <xdr:cNvPr id="687" name="フローチャート: 判断 686"/>
        <xdr:cNvSpPr/>
      </xdr:nvSpPr>
      <xdr:spPr>
        <a:xfrm>
          <a:off x="12763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105894</xdr:rowOff>
    </xdr:from>
    <xdr:ext cx="469744" cy="259045"/>
    <xdr:sp macro="" textlink="">
      <xdr:nvSpPr>
        <xdr:cNvPr id="688" name="テキスト ボックス 687"/>
        <xdr:cNvSpPr txBox="1"/>
      </xdr:nvSpPr>
      <xdr:spPr>
        <a:xfrm>
          <a:off x="12579428"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137134</xdr:rowOff>
    </xdr:from>
    <xdr:to>
      <xdr:col>85</xdr:col>
      <xdr:colOff>177800</xdr:colOff>
      <xdr:row>97</xdr:row>
      <xdr:rowOff>67284</xdr:rowOff>
    </xdr:to>
    <xdr:sp macro="" textlink="">
      <xdr:nvSpPr>
        <xdr:cNvPr id="694" name="楕円 693"/>
        <xdr:cNvSpPr/>
      </xdr:nvSpPr>
      <xdr:spPr>
        <a:xfrm>
          <a:off x="16268700" y="1659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160011</xdr:rowOff>
    </xdr:from>
    <xdr:ext cx="469744" cy="259045"/>
    <xdr:sp macro="" textlink="">
      <xdr:nvSpPr>
        <xdr:cNvPr id="695" name="積立金該当値テキスト"/>
        <xdr:cNvSpPr txBox="1"/>
      </xdr:nvSpPr>
      <xdr:spPr>
        <a:xfrm>
          <a:off x="16370300" y="1644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386</xdr:rowOff>
    </xdr:from>
    <xdr:to>
      <xdr:col>81</xdr:col>
      <xdr:colOff>101600</xdr:colOff>
      <xdr:row>97</xdr:row>
      <xdr:rowOff>101986</xdr:rowOff>
    </xdr:to>
    <xdr:sp macro="" textlink="">
      <xdr:nvSpPr>
        <xdr:cNvPr id="696" name="楕円 695"/>
        <xdr:cNvSpPr/>
      </xdr:nvSpPr>
      <xdr:spPr>
        <a:xfrm>
          <a:off x="15430500" y="166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93113</xdr:rowOff>
    </xdr:from>
    <xdr:ext cx="469744" cy="259045"/>
    <xdr:sp macro="" textlink="">
      <xdr:nvSpPr>
        <xdr:cNvPr id="697" name="テキスト ボックス 696"/>
        <xdr:cNvSpPr txBox="1"/>
      </xdr:nvSpPr>
      <xdr:spPr>
        <a:xfrm>
          <a:off x="15246428" y="1672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28367</xdr:rowOff>
    </xdr:from>
    <xdr:to>
      <xdr:col>76</xdr:col>
      <xdr:colOff>165100</xdr:colOff>
      <xdr:row>95</xdr:row>
      <xdr:rowOff>129967</xdr:rowOff>
    </xdr:to>
    <xdr:sp macro="" textlink="">
      <xdr:nvSpPr>
        <xdr:cNvPr id="698" name="楕円 697"/>
        <xdr:cNvSpPr/>
      </xdr:nvSpPr>
      <xdr:spPr>
        <a:xfrm>
          <a:off x="14541500" y="1631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146494</xdr:rowOff>
    </xdr:from>
    <xdr:ext cx="534377" cy="259045"/>
    <xdr:sp macro="" textlink="">
      <xdr:nvSpPr>
        <xdr:cNvPr id="699" name="テキスト ボックス 698"/>
        <xdr:cNvSpPr txBox="1"/>
      </xdr:nvSpPr>
      <xdr:spPr>
        <a:xfrm>
          <a:off x="14325111" y="160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61880</xdr:rowOff>
    </xdr:from>
    <xdr:to>
      <xdr:col>72</xdr:col>
      <xdr:colOff>38100</xdr:colOff>
      <xdr:row>97</xdr:row>
      <xdr:rowOff>163480</xdr:rowOff>
    </xdr:to>
    <xdr:sp macro="" textlink="">
      <xdr:nvSpPr>
        <xdr:cNvPr id="700" name="楕円 699"/>
        <xdr:cNvSpPr/>
      </xdr:nvSpPr>
      <xdr:spPr>
        <a:xfrm>
          <a:off x="13652500" y="1669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154607</xdr:rowOff>
    </xdr:from>
    <xdr:ext cx="469744" cy="259045"/>
    <xdr:sp macro="" textlink="">
      <xdr:nvSpPr>
        <xdr:cNvPr id="701" name="テキスト ボックス 700"/>
        <xdr:cNvSpPr txBox="1"/>
      </xdr:nvSpPr>
      <xdr:spPr>
        <a:xfrm>
          <a:off x="13468428" y="1678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93197</xdr:rowOff>
    </xdr:from>
    <xdr:to>
      <xdr:col>67</xdr:col>
      <xdr:colOff>101600</xdr:colOff>
      <xdr:row>98</xdr:row>
      <xdr:rowOff>23347</xdr:rowOff>
    </xdr:to>
    <xdr:sp macro="" textlink="">
      <xdr:nvSpPr>
        <xdr:cNvPr id="702" name="楕円 701"/>
        <xdr:cNvSpPr/>
      </xdr:nvSpPr>
      <xdr:spPr>
        <a:xfrm>
          <a:off x="12763500" y="1672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14474</xdr:rowOff>
    </xdr:from>
    <xdr:ext cx="469744" cy="259045"/>
    <xdr:sp macro="" textlink="">
      <xdr:nvSpPr>
        <xdr:cNvPr id="703" name="テキスト ボックス 702"/>
        <xdr:cNvSpPr txBox="1"/>
      </xdr:nvSpPr>
      <xdr:spPr>
        <a:xfrm>
          <a:off x="12579428" y="1681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7" name="直線コネクタ 726"/>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30"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31" name="直線コネクタ 730"/>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24130</xdr:rowOff>
    </xdr:from>
    <xdr:to>
      <xdr:col>116</xdr:col>
      <xdr:colOff>63500</xdr:colOff>
      <xdr:row>36</xdr:row>
      <xdr:rowOff>92075</xdr:rowOff>
    </xdr:to>
    <xdr:cxnSp macro="">
      <xdr:nvCxnSpPr>
        <xdr:cNvPr id="732" name="直線コネクタ 731"/>
        <xdr:cNvCxnSpPr/>
      </xdr:nvCxnSpPr>
      <xdr:spPr>
        <a:xfrm>
          <a:off x="21323300" y="6196330"/>
          <a:ext cx="838200"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68851</xdr:rowOff>
    </xdr:from>
    <xdr:ext cx="469744" cy="259045"/>
    <xdr:sp macro="" textlink="">
      <xdr:nvSpPr>
        <xdr:cNvPr id="733" name="投資及び出資金平均値テキスト"/>
        <xdr:cNvSpPr txBox="1"/>
      </xdr:nvSpPr>
      <xdr:spPr>
        <a:xfrm>
          <a:off x="22212300" y="6412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4" name="フローチャート: 判断 733"/>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24130</xdr:rowOff>
    </xdr:from>
    <xdr:to>
      <xdr:col>111</xdr:col>
      <xdr:colOff>177800</xdr:colOff>
      <xdr:row>36</xdr:row>
      <xdr:rowOff>52451</xdr:rowOff>
    </xdr:to>
    <xdr:cxnSp macro="">
      <xdr:nvCxnSpPr>
        <xdr:cNvPr id="735" name="直線コネクタ 734"/>
        <xdr:cNvCxnSpPr/>
      </xdr:nvCxnSpPr>
      <xdr:spPr>
        <a:xfrm flipV="1">
          <a:off x="20434300" y="6196330"/>
          <a:ext cx="889000" cy="2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6" name="フローチャート: 判断 735"/>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15384</xdr:rowOff>
    </xdr:from>
    <xdr:ext cx="469744" cy="259045"/>
    <xdr:sp macro="" textlink="">
      <xdr:nvSpPr>
        <xdr:cNvPr id="737" name="テキスト ボックス 736"/>
        <xdr:cNvSpPr txBox="1"/>
      </xdr:nvSpPr>
      <xdr:spPr>
        <a:xfrm>
          <a:off x="21088428" y="653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43815</xdr:rowOff>
    </xdr:from>
    <xdr:to>
      <xdr:col>107</xdr:col>
      <xdr:colOff>50800</xdr:colOff>
      <xdr:row>36</xdr:row>
      <xdr:rowOff>52451</xdr:rowOff>
    </xdr:to>
    <xdr:cxnSp macro="">
      <xdr:nvCxnSpPr>
        <xdr:cNvPr id="738" name="直線コネクタ 737"/>
        <xdr:cNvCxnSpPr/>
      </xdr:nvCxnSpPr>
      <xdr:spPr>
        <a:xfrm>
          <a:off x="19545300" y="6044565"/>
          <a:ext cx="889000" cy="18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39" name="フローチャート: 判断 738"/>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24655</xdr:rowOff>
    </xdr:from>
    <xdr:ext cx="469744" cy="259045"/>
    <xdr:sp macro="" textlink="">
      <xdr:nvSpPr>
        <xdr:cNvPr id="740" name="テキスト ボックス 739"/>
        <xdr:cNvSpPr txBox="1"/>
      </xdr:nvSpPr>
      <xdr:spPr>
        <a:xfrm>
          <a:off x="20199428"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43815</xdr:rowOff>
    </xdr:from>
    <xdr:to>
      <xdr:col>102</xdr:col>
      <xdr:colOff>114300</xdr:colOff>
      <xdr:row>39</xdr:row>
      <xdr:rowOff>9144</xdr:rowOff>
    </xdr:to>
    <xdr:cxnSp macro="">
      <xdr:nvCxnSpPr>
        <xdr:cNvPr id="741" name="直線コネクタ 740"/>
        <xdr:cNvCxnSpPr/>
      </xdr:nvCxnSpPr>
      <xdr:spPr>
        <a:xfrm flipV="1">
          <a:off x="18656300" y="6044565"/>
          <a:ext cx="889000" cy="65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42" name="フローチャート: 判断 741"/>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9669</xdr:rowOff>
    </xdr:from>
    <xdr:ext cx="469744" cy="259045"/>
    <xdr:sp macro="" textlink="">
      <xdr:nvSpPr>
        <xdr:cNvPr id="743" name="テキスト ボックス 742"/>
        <xdr:cNvSpPr txBox="1"/>
      </xdr:nvSpPr>
      <xdr:spPr>
        <a:xfrm>
          <a:off x="19310428" y="652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44" name="フローチャート: 判断 743"/>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110253</xdr:rowOff>
    </xdr:from>
    <xdr:ext cx="469744" cy="259045"/>
    <xdr:sp macro="" textlink="">
      <xdr:nvSpPr>
        <xdr:cNvPr id="745" name="テキスト ボックス 744"/>
        <xdr:cNvSpPr txBox="1"/>
      </xdr:nvSpPr>
      <xdr:spPr>
        <a:xfrm>
          <a:off x="18421428" y="62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41275</xdr:rowOff>
    </xdr:from>
    <xdr:to>
      <xdr:col>116</xdr:col>
      <xdr:colOff>114300</xdr:colOff>
      <xdr:row>36</xdr:row>
      <xdr:rowOff>142875</xdr:rowOff>
    </xdr:to>
    <xdr:sp macro="" textlink="">
      <xdr:nvSpPr>
        <xdr:cNvPr id="751" name="楕円 750"/>
        <xdr:cNvSpPr/>
      </xdr:nvSpPr>
      <xdr:spPr>
        <a:xfrm>
          <a:off x="22110700" y="621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64152</xdr:rowOff>
    </xdr:from>
    <xdr:ext cx="469744" cy="259045"/>
    <xdr:sp macro="" textlink="">
      <xdr:nvSpPr>
        <xdr:cNvPr id="752" name="投資及び出資金該当値テキスト"/>
        <xdr:cNvSpPr txBox="1"/>
      </xdr:nvSpPr>
      <xdr:spPr>
        <a:xfrm>
          <a:off x="22212300" y="606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144780</xdr:rowOff>
    </xdr:from>
    <xdr:to>
      <xdr:col>112</xdr:col>
      <xdr:colOff>38100</xdr:colOff>
      <xdr:row>36</xdr:row>
      <xdr:rowOff>74930</xdr:rowOff>
    </xdr:to>
    <xdr:sp macro="" textlink="">
      <xdr:nvSpPr>
        <xdr:cNvPr id="753" name="楕円 752"/>
        <xdr:cNvSpPr/>
      </xdr:nvSpPr>
      <xdr:spPr>
        <a:xfrm>
          <a:off x="212725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91457</xdr:rowOff>
    </xdr:from>
    <xdr:ext cx="469744" cy="259045"/>
    <xdr:sp macro="" textlink="">
      <xdr:nvSpPr>
        <xdr:cNvPr id="754" name="テキスト ボックス 753"/>
        <xdr:cNvSpPr txBox="1"/>
      </xdr:nvSpPr>
      <xdr:spPr>
        <a:xfrm>
          <a:off x="21088428" y="59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1651</xdr:rowOff>
    </xdr:from>
    <xdr:to>
      <xdr:col>107</xdr:col>
      <xdr:colOff>101600</xdr:colOff>
      <xdr:row>36</xdr:row>
      <xdr:rowOff>103251</xdr:rowOff>
    </xdr:to>
    <xdr:sp macro="" textlink="">
      <xdr:nvSpPr>
        <xdr:cNvPr id="755" name="楕円 754"/>
        <xdr:cNvSpPr/>
      </xdr:nvSpPr>
      <xdr:spPr>
        <a:xfrm>
          <a:off x="20383500" y="617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119778</xdr:rowOff>
    </xdr:from>
    <xdr:ext cx="469744" cy="259045"/>
    <xdr:sp macro="" textlink="">
      <xdr:nvSpPr>
        <xdr:cNvPr id="756" name="テキスト ボックス 755"/>
        <xdr:cNvSpPr txBox="1"/>
      </xdr:nvSpPr>
      <xdr:spPr>
        <a:xfrm>
          <a:off x="20199428" y="594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164465</xdr:rowOff>
    </xdr:from>
    <xdr:to>
      <xdr:col>102</xdr:col>
      <xdr:colOff>165100</xdr:colOff>
      <xdr:row>35</xdr:row>
      <xdr:rowOff>94615</xdr:rowOff>
    </xdr:to>
    <xdr:sp macro="" textlink="">
      <xdr:nvSpPr>
        <xdr:cNvPr id="757" name="楕円 756"/>
        <xdr:cNvSpPr/>
      </xdr:nvSpPr>
      <xdr:spPr>
        <a:xfrm>
          <a:off x="194945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111142</xdr:rowOff>
    </xdr:from>
    <xdr:ext cx="469744" cy="259045"/>
    <xdr:sp macro="" textlink="">
      <xdr:nvSpPr>
        <xdr:cNvPr id="758" name="テキスト ボックス 757"/>
        <xdr:cNvSpPr txBox="1"/>
      </xdr:nvSpPr>
      <xdr:spPr>
        <a:xfrm>
          <a:off x="19310428" y="576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129794</xdr:rowOff>
    </xdr:from>
    <xdr:to>
      <xdr:col>98</xdr:col>
      <xdr:colOff>38100</xdr:colOff>
      <xdr:row>39</xdr:row>
      <xdr:rowOff>59944</xdr:rowOff>
    </xdr:to>
    <xdr:sp macro="" textlink="">
      <xdr:nvSpPr>
        <xdr:cNvPr id="759" name="楕円 758"/>
        <xdr:cNvSpPr/>
      </xdr:nvSpPr>
      <xdr:spPr>
        <a:xfrm>
          <a:off x="18605500" y="664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51071</xdr:rowOff>
    </xdr:from>
    <xdr:ext cx="378565" cy="259045"/>
    <xdr:sp macro="" textlink="">
      <xdr:nvSpPr>
        <xdr:cNvPr id="760" name="テキスト ボックス 759"/>
        <xdr:cNvSpPr txBox="1"/>
      </xdr:nvSpPr>
      <xdr:spPr>
        <a:xfrm>
          <a:off x="18467017" y="6737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4" name="直線コネクタ 783"/>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5"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6" name="直線コネクタ 785"/>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7"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8" name="直線コネクタ 787"/>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85865</xdr:rowOff>
    </xdr:from>
    <xdr:to>
      <xdr:col>116</xdr:col>
      <xdr:colOff>63500</xdr:colOff>
      <xdr:row>58</xdr:row>
      <xdr:rowOff>86246</xdr:rowOff>
    </xdr:to>
    <xdr:cxnSp macro="">
      <xdr:nvCxnSpPr>
        <xdr:cNvPr id="789" name="直線コネクタ 788"/>
        <xdr:cNvCxnSpPr/>
      </xdr:nvCxnSpPr>
      <xdr:spPr>
        <a:xfrm flipV="1">
          <a:off x="21323300" y="1002996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88422</xdr:rowOff>
    </xdr:from>
    <xdr:ext cx="469744" cy="259045"/>
    <xdr:sp macro="" textlink="">
      <xdr:nvSpPr>
        <xdr:cNvPr id="790" name="貸付金平均値テキスト"/>
        <xdr:cNvSpPr txBox="1"/>
      </xdr:nvSpPr>
      <xdr:spPr>
        <a:xfrm>
          <a:off x="22212300" y="9689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91" name="フローチャート: 判断 790"/>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85674</xdr:rowOff>
    </xdr:from>
    <xdr:to>
      <xdr:col>111</xdr:col>
      <xdr:colOff>177800</xdr:colOff>
      <xdr:row>58</xdr:row>
      <xdr:rowOff>86246</xdr:rowOff>
    </xdr:to>
    <xdr:cxnSp macro="">
      <xdr:nvCxnSpPr>
        <xdr:cNvPr id="792" name="直線コネクタ 791"/>
        <xdr:cNvCxnSpPr/>
      </xdr:nvCxnSpPr>
      <xdr:spPr>
        <a:xfrm>
          <a:off x="20434300" y="1002977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93" name="フローチャート: 判断 792"/>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154373</xdr:rowOff>
    </xdr:from>
    <xdr:ext cx="469744" cy="259045"/>
    <xdr:sp macro="" textlink="">
      <xdr:nvSpPr>
        <xdr:cNvPr id="794" name="テキスト ボックス 793"/>
        <xdr:cNvSpPr txBox="1"/>
      </xdr:nvSpPr>
      <xdr:spPr>
        <a:xfrm>
          <a:off x="21088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75502</xdr:rowOff>
    </xdr:from>
    <xdr:to>
      <xdr:col>107</xdr:col>
      <xdr:colOff>50800</xdr:colOff>
      <xdr:row>58</xdr:row>
      <xdr:rowOff>85674</xdr:rowOff>
    </xdr:to>
    <xdr:cxnSp macro="">
      <xdr:nvCxnSpPr>
        <xdr:cNvPr id="795" name="直線コネクタ 794"/>
        <xdr:cNvCxnSpPr/>
      </xdr:nvCxnSpPr>
      <xdr:spPr>
        <a:xfrm>
          <a:off x="19545300" y="10019602"/>
          <a:ext cx="8890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796" name="フローチャート: 判断 795"/>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152201</xdr:rowOff>
    </xdr:from>
    <xdr:ext cx="469744" cy="259045"/>
    <xdr:sp macro="" textlink="">
      <xdr:nvSpPr>
        <xdr:cNvPr id="797" name="テキスト ボックス 796"/>
        <xdr:cNvSpPr txBox="1"/>
      </xdr:nvSpPr>
      <xdr:spPr>
        <a:xfrm>
          <a:off x="20199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73101</xdr:rowOff>
    </xdr:from>
    <xdr:to>
      <xdr:col>102</xdr:col>
      <xdr:colOff>114300</xdr:colOff>
      <xdr:row>58</xdr:row>
      <xdr:rowOff>75502</xdr:rowOff>
    </xdr:to>
    <xdr:cxnSp macro="">
      <xdr:nvCxnSpPr>
        <xdr:cNvPr id="798" name="直線コネクタ 797"/>
        <xdr:cNvCxnSpPr/>
      </xdr:nvCxnSpPr>
      <xdr:spPr>
        <a:xfrm>
          <a:off x="18656300" y="10017201"/>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799" name="フローチャート: 判断 798"/>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104995</xdr:rowOff>
    </xdr:from>
    <xdr:ext cx="469744" cy="259045"/>
    <xdr:sp macro="" textlink="">
      <xdr:nvSpPr>
        <xdr:cNvPr id="800" name="テキスト ボックス 799"/>
        <xdr:cNvSpPr txBox="1"/>
      </xdr:nvSpPr>
      <xdr:spPr>
        <a:xfrm>
          <a:off x="19310428" y="953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801" name="フローチャート: 判断 800"/>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80421</xdr:rowOff>
    </xdr:from>
    <xdr:ext cx="469744" cy="259045"/>
    <xdr:sp macro="" textlink="">
      <xdr:nvSpPr>
        <xdr:cNvPr id="802" name="テキスト ボックス 801"/>
        <xdr:cNvSpPr txBox="1"/>
      </xdr:nvSpPr>
      <xdr:spPr>
        <a:xfrm>
          <a:off x="18421428" y="951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35065</xdr:rowOff>
    </xdr:from>
    <xdr:to>
      <xdr:col>116</xdr:col>
      <xdr:colOff>114300</xdr:colOff>
      <xdr:row>58</xdr:row>
      <xdr:rowOff>136665</xdr:rowOff>
    </xdr:to>
    <xdr:sp macro="" textlink="">
      <xdr:nvSpPr>
        <xdr:cNvPr id="808" name="楕円 807"/>
        <xdr:cNvSpPr/>
      </xdr:nvSpPr>
      <xdr:spPr>
        <a:xfrm>
          <a:off x="22110700" y="99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13492</xdr:rowOff>
    </xdr:from>
    <xdr:ext cx="469744" cy="259045"/>
    <xdr:sp macro="" textlink="">
      <xdr:nvSpPr>
        <xdr:cNvPr id="809" name="貸付金該当値テキスト"/>
        <xdr:cNvSpPr txBox="1"/>
      </xdr:nvSpPr>
      <xdr:spPr>
        <a:xfrm>
          <a:off x="22212300" y="995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35446</xdr:rowOff>
    </xdr:from>
    <xdr:to>
      <xdr:col>112</xdr:col>
      <xdr:colOff>38100</xdr:colOff>
      <xdr:row>58</xdr:row>
      <xdr:rowOff>137046</xdr:rowOff>
    </xdr:to>
    <xdr:sp macro="" textlink="">
      <xdr:nvSpPr>
        <xdr:cNvPr id="810" name="楕円 809"/>
        <xdr:cNvSpPr/>
      </xdr:nvSpPr>
      <xdr:spPr>
        <a:xfrm>
          <a:off x="21272500" y="99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128173</xdr:rowOff>
    </xdr:from>
    <xdr:ext cx="469744" cy="259045"/>
    <xdr:sp macro="" textlink="">
      <xdr:nvSpPr>
        <xdr:cNvPr id="811" name="テキスト ボックス 810"/>
        <xdr:cNvSpPr txBox="1"/>
      </xdr:nvSpPr>
      <xdr:spPr>
        <a:xfrm>
          <a:off x="21088428" y="100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34874</xdr:rowOff>
    </xdr:from>
    <xdr:to>
      <xdr:col>107</xdr:col>
      <xdr:colOff>101600</xdr:colOff>
      <xdr:row>58</xdr:row>
      <xdr:rowOff>136474</xdr:rowOff>
    </xdr:to>
    <xdr:sp macro="" textlink="">
      <xdr:nvSpPr>
        <xdr:cNvPr id="812" name="楕円 811"/>
        <xdr:cNvSpPr/>
      </xdr:nvSpPr>
      <xdr:spPr>
        <a:xfrm>
          <a:off x="20383500" y="99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127601</xdr:rowOff>
    </xdr:from>
    <xdr:ext cx="469744" cy="259045"/>
    <xdr:sp macro="" textlink="">
      <xdr:nvSpPr>
        <xdr:cNvPr id="813" name="テキスト ボックス 812"/>
        <xdr:cNvSpPr txBox="1"/>
      </xdr:nvSpPr>
      <xdr:spPr>
        <a:xfrm>
          <a:off x="20199428" y="1007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24702</xdr:rowOff>
    </xdr:from>
    <xdr:to>
      <xdr:col>102</xdr:col>
      <xdr:colOff>165100</xdr:colOff>
      <xdr:row>58</xdr:row>
      <xdr:rowOff>126302</xdr:rowOff>
    </xdr:to>
    <xdr:sp macro="" textlink="">
      <xdr:nvSpPr>
        <xdr:cNvPr id="814" name="楕円 813"/>
        <xdr:cNvSpPr/>
      </xdr:nvSpPr>
      <xdr:spPr>
        <a:xfrm>
          <a:off x="19494500" y="996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117429</xdr:rowOff>
    </xdr:from>
    <xdr:ext cx="469744" cy="259045"/>
    <xdr:sp macro="" textlink="">
      <xdr:nvSpPr>
        <xdr:cNvPr id="815" name="テキスト ボックス 814"/>
        <xdr:cNvSpPr txBox="1"/>
      </xdr:nvSpPr>
      <xdr:spPr>
        <a:xfrm>
          <a:off x="19310428" y="1006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22301</xdr:rowOff>
    </xdr:from>
    <xdr:to>
      <xdr:col>98</xdr:col>
      <xdr:colOff>38100</xdr:colOff>
      <xdr:row>58</xdr:row>
      <xdr:rowOff>123901</xdr:rowOff>
    </xdr:to>
    <xdr:sp macro="" textlink="">
      <xdr:nvSpPr>
        <xdr:cNvPr id="816" name="楕円 815"/>
        <xdr:cNvSpPr/>
      </xdr:nvSpPr>
      <xdr:spPr>
        <a:xfrm>
          <a:off x="18605500" y="996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115028</xdr:rowOff>
    </xdr:from>
    <xdr:ext cx="469744" cy="259045"/>
    <xdr:sp macro="" textlink="">
      <xdr:nvSpPr>
        <xdr:cNvPr id="817" name="テキスト ボックス 816"/>
        <xdr:cNvSpPr txBox="1"/>
      </xdr:nvSpPr>
      <xdr:spPr>
        <a:xfrm>
          <a:off x="18421428" y="1005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6" name="テキスト ボックス 83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8" name="テキスト ボックス 83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0" name="テキスト ボックス 83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4" name="直線コネクタ 843"/>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5"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6" name="直線コネクタ 845"/>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7"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8" name="直線コネクタ 847"/>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95090</xdr:rowOff>
    </xdr:from>
    <xdr:to>
      <xdr:col>116</xdr:col>
      <xdr:colOff>63500</xdr:colOff>
      <xdr:row>78</xdr:row>
      <xdr:rowOff>138590</xdr:rowOff>
    </xdr:to>
    <xdr:cxnSp macro="">
      <xdr:nvCxnSpPr>
        <xdr:cNvPr id="849" name="直線コネクタ 848"/>
        <xdr:cNvCxnSpPr/>
      </xdr:nvCxnSpPr>
      <xdr:spPr>
        <a:xfrm>
          <a:off x="21323300" y="13468190"/>
          <a:ext cx="838200" cy="4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47541</xdr:rowOff>
    </xdr:from>
    <xdr:ext cx="534377" cy="259045"/>
    <xdr:sp macro="" textlink="">
      <xdr:nvSpPr>
        <xdr:cNvPr id="850" name="繰出金平均値テキスト"/>
        <xdr:cNvSpPr txBox="1"/>
      </xdr:nvSpPr>
      <xdr:spPr>
        <a:xfrm>
          <a:off x="22212300" y="12906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51" name="フローチャート: 判断 850"/>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95090</xdr:rowOff>
    </xdr:from>
    <xdr:to>
      <xdr:col>111</xdr:col>
      <xdr:colOff>177800</xdr:colOff>
      <xdr:row>78</xdr:row>
      <xdr:rowOff>116939</xdr:rowOff>
    </xdr:to>
    <xdr:cxnSp macro="">
      <xdr:nvCxnSpPr>
        <xdr:cNvPr id="852" name="直線コネクタ 851"/>
        <xdr:cNvCxnSpPr/>
      </xdr:nvCxnSpPr>
      <xdr:spPr>
        <a:xfrm flipV="1">
          <a:off x="20434300" y="13468190"/>
          <a:ext cx="889000" cy="2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53" name="フローチャート: 判断 852"/>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149452</xdr:rowOff>
    </xdr:from>
    <xdr:ext cx="534377" cy="259045"/>
    <xdr:sp macro="" textlink="">
      <xdr:nvSpPr>
        <xdr:cNvPr id="854" name="テキスト ボックス 853"/>
        <xdr:cNvSpPr txBox="1"/>
      </xdr:nvSpPr>
      <xdr:spPr>
        <a:xfrm>
          <a:off x="21056111" y="128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116939</xdr:rowOff>
    </xdr:from>
    <xdr:to>
      <xdr:col>107</xdr:col>
      <xdr:colOff>50800</xdr:colOff>
      <xdr:row>79</xdr:row>
      <xdr:rowOff>53583</xdr:rowOff>
    </xdr:to>
    <xdr:cxnSp macro="">
      <xdr:nvCxnSpPr>
        <xdr:cNvPr id="855" name="直線コネクタ 854"/>
        <xdr:cNvCxnSpPr/>
      </xdr:nvCxnSpPr>
      <xdr:spPr>
        <a:xfrm flipV="1">
          <a:off x="19545300" y="13490039"/>
          <a:ext cx="889000" cy="10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6" name="フローチャート: 判断 855"/>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154025</xdr:rowOff>
    </xdr:from>
    <xdr:ext cx="534377" cy="259045"/>
    <xdr:sp macro="" textlink="">
      <xdr:nvSpPr>
        <xdr:cNvPr id="857" name="テキスト ボックス 856"/>
        <xdr:cNvSpPr txBox="1"/>
      </xdr:nvSpPr>
      <xdr:spPr>
        <a:xfrm>
          <a:off x="20167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18738</xdr:rowOff>
    </xdr:from>
    <xdr:to>
      <xdr:col>102</xdr:col>
      <xdr:colOff>114300</xdr:colOff>
      <xdr:row>79</xdr:row>
      <xdr:rowOff>53583</xdr:rowOff>
    </xdr:to>
    <xdr:cxnSp macro="">
      <xdr:nvCxnSpPr>
        <xdr:cNvPr id="858" name="直線コネクタ 857"/>
        <xdr:cNvCxnSpPr/>
      </xdr:nvCxnSpPr>
      <xdr:spPr>
        <a:xfrm>
          <a:off x="18656300" y="13391838"/>
          <a:ext cx="889000" cy="20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59" name="フローチャート: 判断 858"/>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64446</xdr:rowOff>
    </xdr:from>
    <xdr:ext cx="534377" cy="259045"/>
    <xdr:sp macro="" textlink="">
      <xdr:nvSpPr>
        <xdr:cNvPr id="860" name="テキスト ボックス 859"/>
        <xdr:cNvSpPr txBox="1"/>
      </xdr:nvSpPr>
      <xdr:spPr>
        <a:xfrm>
          <a:off x="19278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61" name="フローチャート: 判断 860"/>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95634</xdr:rowOff>
    </xdr:from>
    <xdr:ext cx="534377" cy="259045"/>
    <xdr:sp macro="" textlink="">
      <xdr:nvSpPr>
        <xdr:cNvPr id="862" name="テキスト ボックス 861"/>
        <xdr:cNvSpPr txBox="1"/>
      </xdr:nvSpPr>
      <xdr:spPr>
        <a:xfrm>
          <a:off x="18389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87790</xdr:rowOff>
    </xdr:from>
    <xdr:to>
      <xdr:col>116</xdr:col>
      <xdr:colOff>114300</xdr:colOff>
      <xdr:row>79</xdr:row>
      <xdr:rowOff>17940</xdr:rowOff>
    </xdr:to>
    <xdr:sp macro="" textlink="">
      <xdr:nvSpPr>
        <xdr:cNvPr id="868" name="楕円 867"/>
        <xdr:cNvSpPr/>
      </xdr:nvSpPr>
      <xdr:spPr>
        <a:xfrm>
          <a:off x="22110700" y="134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2717</xdr:rowOff>
    </xdr:from>
    <xdr:ext cx="534377" cy="259045"/>
    <xdr:sp macro="" textlink="">
      <xdr:nvSpPr>
        <xdr:cNvPr id="869" name="繰出金該当値テキスト"/>
        <xdr:cNvSpPr txBox="1"/>
      </xdr:nvSpPr>
      <xdr:spPr>
        <a:xfrm>
          <a:off x="22212300" y="1337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44290</xdr:rowOff>
    </xdr:from>
    <xdr:to>
      <xdr:col>112</xdr:col>
      <xdr:colOff>38100</xdr:colOff>
      <xdr:row>78</xdr:row>
      <xdr:rowOff>145890</xdr:rowOff>
    </xdr:to>
    <xdr:sp macro="" textlink="">
      <xdr:nvSpPr>
        <xdr:cNvPr id="870" name="楕円 869"/>
        <xdr:cNvSpPr/>
      </xdr:nvSpPr>
      <xdr:spPr>
        <a:xfrm>
          <a:off x="21272500" y="1341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137017</xdr:rowOff>
    </xdr:from>
    <xdr:ext cx="534377" cy="259045"/>
    <xdr:sp macro="" textlink="">
      <xdr:nvSpPr>
        <xdr:cNvPr id="871" name="テキスト ボックス 870"/>
        <xdr:cNvSpPr txBox="1"/>
      </xdr:nvSpPr>
      <xdr:spPr>
        <a:xfrm>
          <a:off x="21056111" y="1351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66139</xdr:rowOff>
    </xdr:from>
    <xdr:to>
      <xdr:col>107</xdr:col>
      <xdr:colOff>101600</xdr:colOff>
      <xdr:row>78</xdr:row>
      <xdr:rowOff>167739</xdr:rowOff>
    </xdr:to>
    <xdr:sp macro="" textlink="">
      <xdr:nvSpPr>
        <xdr:cNvPr id="872" name="楕円 871"/>
        <xdr:cNvSpPr/>
      </xdr:nvSpPr>
      <xdr:spPr>
        <a:xfrm>
          <a:off x="20383500" y="1343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158866</xdr:rowOff>
    </xdr:from>
    <xdr:ext cx="534377" cy="259045"/>
    <xdr:sp macro="" textlink="">
      <xdr:nvSpPr>
        <xdr:cNvPr id="873" name="テキスト ボックス 872"/>
        <xdr:cNvSpPr txBox="1"/>
      </xdr:nvSpPr>
      <xdr:spPr>
        <a:xfrm>
          <a:off x="20167111" y="1353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79</xdr:row>
      <xdr:rowOff>2783</xdr:rowOff>
    </xdr:from>
    <xdr:to>
      <xdr:col>102</xdr:col>
      <xdr:colOff>165100</xdr:colOff>
      <xdr:row>79</xdr:row>
      <xdr:rowOff>104383</xdr:rowOff>
    </xdr:to>
    <xdr:sp macro="" textlink="">
      <xdr:nvSpPr>
        <xdr:cNvPr id="874" name="楕円 873"/>
        <xdr:cNvSpPr/>
      </xdr:nvSpPr>
      <xdr:spPr>
        <a:xfrm>
          <a:off x="19494500" y="1354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95510</xdr:rowOff>
    </xdr:from>
    <xdr:ext cx="534377" cy="259045"/>
    <xdr:sp macro="" textlink="">
      <xdr:nvSpPr>
        <xdr:cNvPr id="875" name="テキスト ボックス 874"/>
        <xdr:cNvSpPr txBox="1"/>
      </xdr:nvSpPr>
      <xdr:spPr>
        <a:xfrm>
          <a:off x="19278111" y="1364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139388</xdr:rowOff>
    </xdr:from>
    <xdr:to>
      <xdr:col>98</xdr:col>
      <xdr:colOff>38100</xdr:colOff>
      <xdr:row>78</xdr:row>
      <xdr:rowOff>69538</xdr:rowOff>
    </xdr:to>
    <xdr:sp macro="" textlink="">
      <xdr:nvSpPr>
        <xdr:cNvPr id="876" name="楕円 875"/>
        <xdr:cNvSpPr/>
      </xdr:nvSpPr>
      <xdr:spPr>
        <a:xfrm>
          <a:off x="18605500" y="1334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60665</xdr:rowOff>
    </xdr:from>
    <xdr:ext cx="534377" cy="259045"/>
    <xdr:sp macro="" textlink="">
      <xdr:nvSpPr>
        <xdr:cNvPr id="877" name="テキスト ボックス 876"/>
        <xdr:cNvSpPr txBox="1"/>
      </xdr:nvSpPr>
      <xdr:spPr>
        <a:xfrm>
          <a:off x="18389111" y="1343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類似団体平均と比較して，低い水準にある費目が多い。</a:t>
          </a:r>
          <a:r>
            <a:rPr kumimoji="1" lang="en-US" altLang="ja-JP" sz="1100">
              <a:solidFill>
                <a:sysClr val="windowText" lastClr="000000"/>
              </a:solidFill>
              <a:effectLst/>
              <a:latin typeface="+mn-lt"/>
              <a:ea typeface="+mn-ea"/>
              <a:cs typeface="+mn-cs"/>
            </a:rPr>
            <a:t/>
          </a:r>
          <a:br>
            <a:rPr kumimoji="1" lang="en-US" altLang="ja-JP" sz="1100">
              <a:solidFill>
                <a:sysClr val="windowText" lastClr="000000"/>
              </a:solidFill>
              <a:effectLst/>
              <a:latin typeface="+mn-lt"/>
              <a:ea typeface="+mn-ea"/>
              <a:cs typeface="+mn-cs"/>
            </a:rPr>
          </a:br>
          <a:r>
            <a:rPr kumimoji="1" lang="ja-JP" altLang="ja-JP" sz="1100">
              <a:solidFill>
                <a:sysClr val="windowText" lastClr="000000"/>
              </a:solidFill>
              <a:effectLst/>
              <a:latin typeface="+mn-lt"/>
              <a:ea typeface="+mn-ea"/>
              <a:cs typeface="+mn-cs"/>
            </a:rPr>
            <a:t>その一方で，物件費は類似団体平均を超え</a:t>
          </a:r>
          <a:r>
            <a:rPr kumimoji="1" lang="ja-JP" altLang="en-US" sz="1100">
              <a:solidFill>
                <a:sysClr val="windowText" lastClr="000000"/>
              </a:solidFill>
              <a:effectLst/>
              <a:latin typeface="+mn-lt"/>
              <a:ea typeface="+mn-ea"/>
              <a:cs typeface="+mn-cs"/>
            </a:rPr>
            <a:t>高い水準にあり</a:t>
          </a:r>
          <a:r>
            <a:rPr kumimoji="1" lang="ja-JP" altLang="ja-JP" sz="1100">
              <a:solidFill>
                <a:sysClr val="windowText" lastClr="000000"/>
              </a:solidFill>
              <a:effectLst/>
              <a:latin typeface="+mn-lt"/>
              <a:ea typeface="+mn-ea"/>
              <a:cs typeface="+mn-cs"/>
            </a:rPr>
            <a:t>，扶助費</a:t>
          </a:r>
          <a:r>
            <a:rPr kumimoji="1" lang="ja-JP" altLang="en-US" sz="1100">
              <a:solidFill>
                <a:sysClr val="windowText" lastClr="000000"/>
              </a:solidFill>
              <a:effectLst/>
              <a:latin typeface="+mn-lt"/>
              <a:ea typeface="+mn-ea"/>
              <a:cs typeface="+mn-cs"/>
            </a:rPr>
            <a:t>も引き続き増加傾向にある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また，（仮称）柏北部中央地区新設中学校整備事業等により，普通建設事業費（うち新規整備）が大きく伸びている。</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ja-JP" sz="1100">
              <a:solidFill>
                <a:sysClr val="windowText" lastClr="000000"/>
              </a:solidFill>
              <a:effectLst/>
              <a:latin typeface="+mn-lt"/>
              <a:ea typeface="+mn-ea"/>
              <a:cs typeface="+mn-cs"/>
            </a:rPr>
            <a:t>適正な福祉サービスの水準を維持しながら，市単独事業や国・県の水準を上回る事業についての見直しを進めるとともに，引き続き柏市第二次行政経営方針に基づく経常経費の削減等に努める。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416,433
408,336
114.74
129,572,098
124,042,192
3,715,457
76,931,346
92,261,013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76019</xdr:rowOff>
    </xdr:from>
    <xdr:to>
      <xdr:col>24</xdr:col>
      <xdr:colOff>63500</xdr:colOff>
      <xdr:row>37</xdr:row>
      <xdr:rowOff>102144</xdr:rowOff>
    </xdr:to>
    <xdr:cxnSp macro="">
      <xdr:nvCxnSpPr>
        <xdr:cNvPr id="63" name="直線コネクタ 62"/>
        <xdr:cNvCxnSpPr/>
      </xdr:nvCxnSpPr>
      <xdr:spPr>
        <a:xfrm>
          <a:off x="3797300" y="641966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137523</xdr:rowOff>
    </xdr:from>
    <xdr:to>
      <xdr:col>19</xdr:col>
      <xdr:colOff>177800</xdr:colOff>
      <xdr:row>37</xdr:row>
      <xdr:rowOff>76019</xdr:rowOff>
    </xdr:to>
    <xdr:cxnSp macro="">
      <xdr:nvCxnSpPr>
        <xdr:cNvPr id="66" name="直線コネクタ 65"/>
        <xdr:cNvCxnSpPr/>
      </xdr:nvCxnSpPr>
      <xdr:spPr>
        <a:xfrm>
          <a:off x="2908300" y="6309723"/>
          <a:ext cx="889000" cy="10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137523</xdr:rowOff>
    </xdr:from>
    <xdr:to>
      <xdr:col>15</xdr:col>
      <xdr:colOff>50800</xdr:colOff>
      <xdr:row>37</xdr:row>
      <xdr:rowOff>8527</xdr:rowOff>
    </xdr:to>
    <xdr:cxnSp macro="">
      <xdr:nvCxnSpPr>
        <xdr:cNvPr id="69" name="直線コネクタ 68"/>
        <xdr:cNvCxnSpPr/>
      </xdr:nvCxnSpPr>
      <xdr:spPr>
        <a:xfrm flipV="1">
          <a:off x="2019300" y="630972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170016</xdr:rowOff>
    </xdr:from>
    <xdr:ext cx="469744" cy="259045"/>
    <xdr:sp macro="" textlink="">
      <xdr:nvSpPr>
        <xdr:cNvPr id="71" name="テキスト ボックス 70"/>
        <xdr:cNvSpPr txBox="1"/>
      </xdr:nvSpPr>
      <xdr:spPr>
        <a:xfrm>
          <a:off x="2673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132080</xdr:rowOff>
    </xdr:from>
    <xdr:to>
      <xdr:col>10</xdr:col>
      <xdr:colOff>114300</xdr:colOff>
      <xdr:row>37</xdr:row>
      <xdr:rowOff>8527</xdr:rowOff>
    </xdr:to>
    <xdr:cxnSp macro="">
      <xdr:nvCxnSpPr>
        <xdr:cNvPr id="72" name="直線コネクタ 71"/>
        <xdr:cNvCxnSpPr/>
      </xdr:nvCxnSpPr>
      <xdr:spPr>
        <a:xfrm>
          <a:off x="1130300" y="6304280"/>
          <a:ext cx="889000" cy="4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39931</xdr:rowOff>
    </xdr:from>
    <xdr:ext cx="469744" cy="259045"/>
    <xdr:sp macro="" textlink="">
      <xdr:nvSpPr>
        <xdr:cNvPr id="74" name="テキスト ボックス 73"/>
        <xdr:cNvSpPr txBox="1"/>
      </xdr:nvSpPr>
      <xdr:spPr>
        <a:xfrm>
          <a:off x="1784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59526</xdr:rowOff>
    </xdr:from>
    <xdr:ext cx="469744" cy="259045"/>
    <xdr:sp macro="" textlink="">
      <xdr:nvSpPr>
        <xdr:cNvPr id="76" name="テキスト ボックス 75"/>
        <xdr:cNvSpPr txBox="1"/>
      </xdr:nvSpPr>
      <xdr:spPr>
        <a:xfrm>
          <a:off x="895428"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51344</xdr:rowOff>
    </xdr:from>
    <xdr:to>
      <xdr:col>24</xdr:col>
      <xdr:colOff>114300</xdr:colOff>
      <xdr:row>37</xdr:row>
      <xdr:rowOff>152944</xdr:rowOff>
    </xdr:to>
    <xdr:sp macro="" textlink="">
      <xdr:nvSpPr>
        <xdr:cNvPr id="82" name="楕円 81"/>
        <xdr:cNvSpPr/>
      </xdr:nvSpPr>
      <xdr:spPr>
        <a:xfrm>
          <a:off x="4584700" y="639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29771</xdr:rowOff>
    </xdr:from>
    <xdr:ext cx="469744" cy="259045"/>
    <xdr:sp macro="" textlink="">
      <xdr:nvSpPr>
        <xdr:cNvPr id="83" name="議会費該当値テキスト"/>
        <xdr:cNvSpPr txBox="1"/>
      </xdr:nvSpPr>
      <xdr:spPr>
        <a:xfrm>
          <a:off x="4686300"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25219</xdr:rowOff>
    </xdr:from>
    <xdr:to>
      <xdr:col>20</xdr:col>
      <xdr:colOff>38100</xdr:colOff>
      <xdr:row>37</xdr:row>
      <xdr:rowOff>126819</xdr:rowOff>
    </xdr:to>
    <xdr:sp macro="" textlink="">
      <xdr:nvSpPr>
        <xdr:cNvPr id="84" name="楕円 83"/>
        <xdr:cNvSpPr/>
      </xdr:nvSpPr>
      <xdr:spPr>
        <a:xfrm>
          <a:off x="3746500" y="636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117946</xdr:rowOff>
    </xdr:from>
    <xdr:ext cx="469744" cy="259045"/>
    <xdr:sp macro="" textlink="">
      <xdr:nvSpPr>
        <xdr:cNvPr id="85" name="テキスト ボックス 84"/>
        <xdr:cNvSpPr txBox="1"/>
      </xdr:nvSpPr>
      <xdr:spPr>
        <a:xfrm>
          <a:off x="3562428"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86723</xdr:rowOff>
    </xdr:from>
    <xdr:to>
      <xdr:col>15</xdr:col>
      <xdr:colOff>101600</xdr:colOff>
      <xdr:row>37</xdr:row>
      <xdr:rowOff>16873</xdr:rowOff>
    </xdr:to>
    <xdr:sp macro="" textlink="">
      <xdr:nvSpPr>
        <xdr:cNvPr id="86" name="楕円 85"/>
        <xdr:cNvSpPr/>
      </xdr:nvSpPr>
      <xdr:spPr>
        <a:xfrm>
          <a:off x="2857500" y="625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8000</xdr:rowOff>
    </xdr:from>
    <xdr:ext cx="469744" cy="259045"/>
    <xdr:sp macro="" textlink="">
      <xdr:nvSpPr>
        <xdr:cNvPr id="87" name="テキスト ボックス 86"/>
        <xdr:cNvSpPr txBox="1"/>
      </xdr:nvSpPr>
      <xdr:spPr>
        <a:xfrm>
          <a:off x="2673428" y="635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129177</xdr:rowOff>
    </xdr:from>
    <xdr:to>
      <xdr:col>10</xdr:col>
      <xdr:colOff>165100</xdr:colOff>
      <xdr:row>37</xdr:row>
      <xdr:rowOff>59327</xdr:rowOff>
    </xdr:to>
    <xdr:sp macro="" textlink="">
      <xdr:nvSpPr>
        <xdr:cNvPr id="88" name="楕円 87"/>
        <xdr:cNvSpPr/>
      </xdr:nvSpPr>
      <xdr:spPr>
        <a:xfrm>
          <a:off x="1968500" y="63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50454</xdr:rowOff>
    </xdr:from>
    <xdr:ext cx="469744" cy="259045"/>
    <xdr:sp macro="" textlink="">
      <xdr:nvSpPr>
        <xdr:cNvPr id="89" name="テキスト ボックス 88"/>
        <xdr:cNvSpPr txBox="1"/>
      </xdr:nvSpPr>
      <xdr:spPr>
        <a:xfrm>
          <a:off x="1784428" y="639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81280</xdr:rowOff>
    </xdr:from>
    <xdr:to>
      <xdr:col>6</xdr:col>
      <xdr:colOff>38100</xdr:colOff>
      <xdr:row>37</xdr:row>
      <xdr:rowOff>11430</xdr:rowOff>
    </xdr:to>
    <xdr:sp macro="" textlink="">
      <xdr:nvSpPr>
        <xdr:cNvPr id="90" name="楕円 89"/>
        <xdr:cNvSpPr/>
      </xdr:nvSpPr>
      <xdr:spPr>
        <a:xfrm>
          <a:off x="1079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2557</xdr:rowOff>
    </xdr:from>
    <xdr:ext cx="469744" cy="259045"/>
    <xdr:sp macro="" textlink="">
      <xdr:nvSpPr>
        <xdr:cNvPr id="91" name="テキスト ボックス 90"/>
        <xdr:cNvSpPr txBox="1"/>
      </xdr:nvSpPr>
      <xdr:spPr>
        <a:xfrm>
          <a:off x="895428"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18" name="直線コネクタ 117"/>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19"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0" name="直線コネクタ 119"/>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1"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2" name="直線コネクタ 121"/>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113672</xdr:rowOff>
    </xdr:from>
    <xdr:to>
      <xdr:col>24</xdr:col>
      <xdr:colOff>63500</xdr:colOff>
      <xdr:row>58</xdr:row>
      <xdr:rowOff>8810</xdr:rowOff>
    </xdr:to>
    <xdr:cxnSp macro="">
      <xdr:nvCxnSpPr>
        <xdr:cNvPr id="123" name="直線コネクタ 122"/>
        <xdr:cNvCxnSpPr/>
      </xdr:nvCxnSpPr>
      <xdr:spPr>
        <a:xfrm flipV="1">
          <a:off x="3797300" y="9886322"/>
          <a:ext cx="838200" cy="6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99041</xdr:rowOff>
    </xdr:from>
    <xdr:ext cx="534377" cy="259045"/>
    <xdr:sp macro="" textlink="">
      <xdr:nvSpPr>
        <xdr:cNvPr id="124" name="総務費平均値テキスト"/>
        <xdr:cNvSpPr txBox="1"/>
      </xdr:nvSpPr>
      <xdr:spPr>
        <a:xfrm>
          <a:off x="4686300" y="952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5" name="フローチャート: 判断 124"/>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2442</xdr:rowOff>
    </xdr:from>
    <xdr:to>
      <xdr:col>19</xdr:col>
      <xdr:colOff>177800</xdr:colOff>
      <xdr:row>58</xdr:row>
      <xdr:rowOff>8810</xdr:rowOff>
    </xdr:to>
    <xdr:cxnSp macro="">
      <xdr:nvCxnSpPr>
        <xdr:cNvPr id="126" name="直線コネクタ 125"/>
        <xdr:cNvCxnSpPr/>
      </xdr:nvCxnSpPr>
      <xdr:spPr>
        <a:xfrm>
          <a:off x="2908300" y="9775092"/>
          <a:ext cx="889000" cy="17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7" name="フローチャート: 判断 126"/>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139100</xdr:rowOff>
    </xdr:from>
    <xdr:ext cx="534377" cy="259045"/>
    <xdr:sp macro="" textlink="">
      <xdr:nvSpPr>
        <xdr:cNvPr id="128" name="テキスト ボックス 127"/>
        <xdr:cNvSpPr txBox="1"/>
      </xdr:nvSpPr>
      <xdr:spPr>
        <a:xfrm>
          <a:off x="3530111" y="93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2442</xdr:rowOff>
    </xdr:from>
    <xdr:to>
      <xdr:col>15</xdr:col>
      <xdr:colOff>50800</xdr:colOff>
      <xdr:row>58</xdr:row>
      <xdr:rowOff>27621</xdr:rowOff>
    </xdr:to>
    <xdr:cxnSp macro="">
      <xdr:nvCxnSpPr>
        <xdr:cNvPr id="129" name="直線コネクタ 128"/>
        <xdr:cNvCxnSpPr/>
      </xdr:nvCxnSpPr>
      <xdr:spPr>
        <a:xfrm flipV="1">
          <a:off x="2019300" y="9775092"/>
          <a:ext cx="889000" cy="19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167996</xdr:rowOff>
    </xdr:from>
    <xdr:to>
      <xdr:col>15</xdr:col>
      <xdr:colOff>101600</xdr:colOff>
      <xdr:row>56</xdr:row>
      <xdr:rowOff>98146</xdr:rowOff>
    </xdr:to>
    <xdr:sp macro="" textlink="">
      <xdr:nvSpPr>
        <xdr:cNvPr id="130" name="フローチャート: 判断 129"/>
        <xdr:cNvSpPr/>
      </xdr:nvSpPr>
      <xdr:spPr>
        <a:xfrm>
          <a:off x="2857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114673</xdr:rowOff>
    </xdr:from>
    <xdr:ext cx="534377" cy="259045"/>
    <xdr:sp macro="" textlink="">
      <xdr:nvSpPr>
        <xdr:cNvPr id="131" name="テキスト ボックス 130"/>
        <xdr:cNvSpPr txBox="1"/>
      </xdr:nvSpPr>
      <xdr:spPr>
        <a:xfrm>
          <a:off x="2641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27621</xdr:rowOff>
    </xdr:from>
    <xdr:to>
      <xdr:col>10</xdr:col>
      <xdr:colOff>114300</xdr:colOff>
      <xdr:row>58</xdr:row>
      <xdr:rowOff>126441</xdr:rowOff>
    </xdr:to>
    <xdr:cxnSp macro="">
      <xdr:nvCxnSpPr>
        <xdr:cNvPr id="132" name="直線コネクタ 131"/>
        <xdr:cNvCxnSpPr/>
      </xdr:nvCxnSpPr>
      <xdr:spPr>
        <a:xfrm flipV="1">
          <a:off x="1130300" y="9971721"/>
          <a:ext cx="889000" cy="9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162346</xdr:rowOff>
    </xdr:from>
    <xdr:to>
      <xdr:col>10</xdr:col>
      <xdr:colOff>165100</xdr:colOff>
      <xdr:row>56</xdr:row>
      <xdr:rowOff>92496</xdr:rowOff>
    </xdr:to>
    <xdr:sp macro="" textlink="">
      <xdr:nvSpPr>
        <xdr:cNvPr id="133" name="フローチャート: 判断 132"/>
        <xdr:cNvSpPr/>
      </xdr:nvSpPr>
      <xdr:spPr>
        <a:xfrm>
          <a:off x="1968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109023</xdr:rowOff>
    </xdr:from>
    <xdr:ext cx="534377" cy="259045"/>
    <xdr:sp macro="" textlink="">
      <xdr:nvSpPr>
        <xdr:cNvPr id="134" name="テキスト ボックス 133"/>
        <xdr:cNvSpPr txBox="1"/>
      </xdr:nvSpPr>
      <xdr:spPr>
        <a:xfrm>
          <a:off x="1752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112152</xdr:rowOff>
    </xdr:from>
    <xdr:to>
      <xdr:col>6</xdr:col>
      <xdr:colOff>38100</xdr:colOff>
      <xdr:row>56</xdr:row>
      <xdr:rowOff>42302</xdr:rowOff>
    </xdr:to>
    <xdr:sp macro="" textlink="">
      <xdr:nvSpPr>
        <xdr:cNvPr id="135" name="フローチャート: 判断 134"/>
        <xdr:cNvSpPr/>
      </xdr:nvSpPr>
      <xdr:spPr>
        <a:xfrm>
          <a:off x="1079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58829</xdr:rowOff>
    </xdr:from>
    <xdr:ext cx="534377" cy="259045"/>
    <xdr:sp macro="" textlink="">
      <xdr:nvSpPr>
        <xdr:cNvPr id="136" name="テキスト ボックス 135"/>
        <xdr:cNvSpPr txBox="1"/>
      </xdr:nvSpPr>
      <xdr:spPr>
        <a:xfrm>
          <a:off x="863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62872</xdr:rowOff>
    </xdr:from>
    <xdr:to>
      <xdr:col>24</xdr:col>
      <xdr:colOff>114300</xdr:colOff>
      <xdr:row>57</xdr:row>
      <xdr:rowOff>164472</xdr:rowOff>
    </xdr:to>
    <xdr:sp macro="" textlink="">
      <xdr:nvSpPr>
        <xdr:cNvPr id="142" name="楕円 141"/>
        <xdr:cNvSpPr/>
      </xdr:nvSpPr>
      <xdr:spPr>
        <a:xfrm>
          <a:off x="4584700" y="983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41299</xdr:rowOff>
    </xdr:from>
    <xdr:ext cx="534377" cy="259045"/>
    <xdr:sp macro="" textlink="">
      <xdr:nvSpPr>
        <xdr:cNvPr id="143" name="総務費該当値テキスト"/>
        <xdr:cNvSpPr txBox="1"/>
      </xdr:nvSpPr>
      <xdr:spPr>
        <a:xfrm>
          <a:off x="4686300" y="981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129460</xdr:rowOff>
    </xdr:from>
    <xdr:to>
      <xdr:col>20</xdr:col>
      <xdr:colOff>38100</xdr:colOff>
      <xdr:row>58</xdr:row>
      <xdr:rowOff>59610</xdr:rowOff>
    </xdr:to>
    <xdr:sp macro="" textlink="">
      <xdr:nvSpPr>
        <xdr:cNvPr id="144" name="楕円 143"/>
        <xdr:cNvSpPr/>
      </xdr:nvSpPr>
      <xdr:spPr>
        <a:xfrm>
          <a:off x="3746500" y="990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50737</xdr:rowOff>
    </xdr:from>
    <xdr:ext cx="534377" cy="259045"/>
    <xdr:sp macro="" textlink="">
      <xdr:nvSpPr>
        <xdr:cNvPr id="145" name="テキスト ボックス 144"/>
        <xdr:cNvSpPr txBox="1"/>
      </xdr:nvSpPr>
      <xdr:spPr>
        <a:xfrm>
          <a:off x="3530111" y="999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123092</xdr:rowOff>
    </xdr:from>
    <xdr:to>
      <xdr:col>15</xdr:col>
      <xdr:colOff>101600</xdr:colOff>
      <xdr:row>57</xdr:row>
      <xdr:rowOff>53242</xdr:rowOff>
    </xdr:to>
    <xdr:sp macro="" textlink="">
      <xdr:nvSpPr>
        <xdr:cNvPr id="146" name="楕円 145"/>
        <xdr:cNvSpPr/>
      </xdr:nvSpPr>
      <xdr:spPr>
        <a:xfrm>
          <a:off x="2857500" y="972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44369</xdr:rowOff>
    </xdr:from>
    <xdr:ext cx="534377" cy="259045"/>
    <xdr:sp macro="" textlink="">
      <xdr:nvSpPr>
        <xdr:cNvPr id="147" name="テキスト ボックス 146"/>
        <xdr:cNvSpPr txBox="1"/>
      </xdr:nvSpPr>
      <xdr:spPr>
        <a:xfrm>
          <a:off x="2641111" y="981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148271</xdr:rowOff>
    </xdr:from>
    <xdr:to>
      <xdr:col>10</xdr:col>
      <xdr:colOff>165100</xdr:colOff>
      <xdr:row>58</xdr:row>
      <xdr:rowOff>78421</xdr:rowOff>
    </xdr:to>
    <xdr:sp macro="" textlink="">
      <xdr:nvSpPr>
        <xdr:cNvPr id="148" name="楕円 147"/>
        <xdr:cNvSpPr/>
      </xdr:nvSpPr>
      <xdr:spPr>
        <a:xfrm>
          <a:off x="1968500" y="992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69548</xdr:rowOff>
    </xdr:from>
    <xdr:ext cx="534377" cy="259045"/>
    <xdr:sp macro="" textlink="">
      <xdr:nvSpPr>
        <xdr:cNvPr id="149" name="テキスト ボックス 148"/>
        <xdr:cNvSpPr txBox="1"/>
      </xdr:nvSpPr>
      <xdr:spPr>
        <a:xfrm>
          <a:off x="1752111" y="1001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75641</xdr:rowOff>
    </xdr:from>
    <xdr:to>
      <xdr:col>6</xdr:col>
      <xdr:colOff>38100</xdr:colOff>
      <xdr:row>59</xdr:row>
      <xdr:rowOff>5791</xdr:rowOff>
    </xdr:to>
    <xdr:sp macro="" textlink="">
      <xdr:nvSpPr>
        <xdr:cNvPr id="150" name="楕円 149"/>
        <xdr:cNvSpPr/>
      </xdr:nvSpPr>
      <xdr:spPr>
        <a:xfrm>
          <a:off x="1079500" y="1001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168368</xdr:rowOff>
    </xdr:from>
    <xdr:ext cx="534377" cy="259045"/>
    <xdr:sp macro="" textlink="">
      <xdr:nvSpPr>
        <xdr:cNvPr id="151" name="テキスト ボックス 150"/>
        <xdr:cNvSpPr txBox="1"/>
      </xdr:nvSpPr>
      <xdr:spPr>
        <a:xfrm>
          <a:off x="863111" y="1011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67190</xdr:rowOff>
    </xdr:from>
    <xdr:to>
      <xdr:col>24</xdr:col>
      <xdr:colOff>62865</xdr:colOff>
      <xdr:row>77</xdr:row>
      <xdr:rowOff>138579</xdr:rowOff>
    </xdr:to>
    <xdr:cxnSp macro="">
      <xdr:nvCxnSpPr>
        <xdr:cNvPr id="178" name="直線コネクタ 177"/>
        <xdr:cNvCxnSpPr/>
      </xdr:nvCxnSpPr>
      <xdr:spPr>
        <a:xfrm flipV="1">
          <a:off x="4633595" y="12068690"/>
          <a:ext cx="1270" cy="1271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142406</xdr:rowOff>
    </xdr:from>
    <xdr:ext cx="599010" cy="259045"/>
    <xdr:sp macro="" textlink="">
      <xdr:nvSpPr>
        <xdr:cNvPr id="179" name="民生費最小値テキスト"/>
        <xdr:cNvSpPr txBox="1"/>
      </xdr:nvSpPr>
      <xdr:spPr>
        <a:xfrm>
          <a:off x="4686300" y="1334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138579</xdr:rowOff>
    </xdr:from>
    <xdr:to>
      <xdr:col>24</xdr:col>
      <xdr:colOff>152400</xdr:colOff>
      <xdr:row>77</xdr:row>
      <xdr:rowOff>138579</xdr:rowOff>
    </xdr:to>
    <xdr:cxnSp macro="">
      <xdr:nvCxnSpPr>
        <xdr:cNvPr id="180" name="直線コネクタ 179"/>
        <xdr:cNvCxnSpPr/>
      </xdr:nvCxnSpPr>
      <xdr:spPr>
        <a:xfrm>
          <a:off x="4546600" y="13340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13867</xdr:rowOff>
    </xdr:from>
    <xdr:ext cx="599010" cy="259045"/>
    <xdr:sp macro="" textlink="">
      <xdr:nvSpPr>
        <xdr:cNvPr id="181" name="民生費最大値テキスト"/>
        <xdr:cNvSpPr txBox="1"/>
      </xdr:nvSpPr>
      <xdr:spPr>
        <a:xfrm>
          <a:off x="4686300" y="11843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67190</xdr:rowOff>
    </xdr:from>
    <xdr:to>
      <xdr:col>24</xdr:col>
      <xdr:colOff>152400</xdr:colOff>
      <xdr:row>70</xdr:row>
      <xdr:rowOff>67190</xdr:rowOff>
    </xdr:to>
    <xdr:cxnSp macro="">
      <xdr:nvCxnSpPr>
        <xdr:cNvPr id="182" name="直線コネクタ 181"/>
        <xdr:cNvCxnSpPr/>
      </xdr:nvCxnSpPr>
      <xdr:spPr>
        <a:xfrm>
          <a:off x="4546600" y="1206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71566</xdr:rowOff>
    </xdr:from>
    <xdr:to>
      <xdr:col>24</xdr:col>
      <xdr:colOff>63500</xdr:colOff>
      <xdr:row>77</xdr:row>
      <xdr:rowOff>72262</xdr:rowOff>
    </xdr:to>
    <xdr:cxnSp macro="">
      <xdr:nvCxnSpPr>
        <xdr:cNvPr id="183" name="直線コネクタ 182"/>
        <xdr:cNvCxnSpPr/>
      </xdr:nvCxnSpPr>
      <xdr:spPr>
        <a:xfrm flipV="1">
          <a:off x="3797300" y="13273216"/>
          <a:ext cx="838200" cy="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139231</xdr:rowOff>
    </xdr:from>
    <xdr:ext cx="599010" cy="259045"/>
    <xdr:sp macro="" textlink="">
      <xdr:nvSpPr>
        <xdr:cNvPr id="184" name="民生費平均値テキスト"/>
        <xdr:cNvSpPr txBox="1"/>
      </xdr:nvSpPr>
      <xdr:spPr>
        <a:xfrm>
          <a:off x="4686300" y="12655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116354</xdr:rowOff>
    </xdr:from>
    <xdr:to>
      <xdr:col>24</xdr:col>
      <xdr:colOff>114300</xdr:colOff>
      <xdr:row>75</xdr:row>
      <xdr:rowOff>46504</xdr:rowOff>
    </xdr:to>
    <xdr:sp macro="" textlink="">
      <xdr:nvSpPr>
        <xdr:cNvPr id="185" name="フローチャート: 判断 184"/>
        <xdr:cNvSpPr/>
      </xdr:nvSpPr>
      <xdr:spPr>
        <a:xfrm>
          <a:off x="4584700" y="1280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72262</xdr:rowOff>
    </xdr:from>
    <xdr:to>
      <xdr:col>19</xdr:col>
      <xdr:colOff>177800</xdr:colOff>
      <xdr:row>77</xdr:row>
      <xdr:rowOff>162114</xdr:rowOff>
    </xdr:to>
    <xdr:cxnSp macro="">
      <xdr:nvCxnSpPr>
        <xdr:cNvPr id="186" name="直線コネクタ 185"/>
        <xdr:cNvCxnSpPr/>
      </xdr:nvCxnSpPr>
      <xdr:spPr>
        <a:xfrm flipV="1">
          <a:off x="2908300" y="13273912"/>
          <a:ext cx="889000" cy="8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127414</xdr:rowOff>
    </xdr:from>
    <xdr:to>
      <xdr:col>20</xdr:col>
      <xdr:colOff>38100</xdr:colOff>
      <xdr:row>75</xdr:row>
      <xdr:rowOff>57564</xdr:rowOff>
    </xdr:to>
    <xdr:sp macro="" textlink="">
      <xdr:nvSpPr>
        <xdr:cNvPr id="187" name="フローチャート: 判断 186"/>
        <xdr:cNvSpPr/>
      </xdr:nvSpPr>
      <xdr:spPr>
        <a:xfrm>
          <a:off x="3746500" y="1281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74091</xdr:rowOff>
    </xdr:from>
    <xdr:ext cx="599010" cy="259045"/>
    <xdr:sp macro="" textlink="">
      <xdr:nvSpPr>
        <xdr:cNvPr id="188" name="テキスト ボックス 187"/>
        <xdr:cNvSpPr txBox="1"/>
      </xdr:nvSpPr>
      <xdr:spPr>
        <a:xfrm>
          <a:off x="3497795" y="125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162114</xdr:rowOff>
    </xdr:from>
    <xdr:to>
      <xdr:col>15</xdr:col>
      <xdr:colOff>50800</xdr:colOff>
      <xdr:row>78</xdr:row>
      <xdr:rowOff>35088</xdr:rowOff>
    </xdr:to>
    <xdr:cxnSp macro="">
      <xdr:nvCxnSpPr>
        <xdr:cNvPr id="189" name="直線コネクタ 188"/>
        <xdr:cNvCxnSpPr/>
      </xdr:nvCxnSpPr>
      <xdr:spPr>
        <a:xfrm flipV="1">
          <a:off x="2019300" y="13363764"/>
          <a:ext cx="889000" cy="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26035</xdr:rowOff>
    </xdr:from>
    <xdr:to>
      <xdr:col>15</xdr:col>
      <xdr:colOff>101600</xdr:colOff>
      <xdr:row>75</xdr:row>
      <xdr:rowOff>127635</xdr:rowOff>
    </xdr:to>
    <xdr:sp macro="" textlink="">
      <xdr:nvSpPr>
        <xdr:cNvPr id="190" name="フローチャート: 判断 189"/>
        <xdr:cNvSpPr/>
      </xdr:nvSpPr>
      <xdr:spPr>
        <a:xfrm>
          <a:off x="28575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144162</xdr:rowOff>
    </xdr:from>
    <xdr:ext cx="599010" cy="259045"/>
    <xdr:sp macro="" textlink="">
      <xdr:nvSpPr>
        <xdr:cNvPr id="191" name="テキスト ボックス 190"/>
        <xdr:cNvSpPr txBox="1"/>
      </xdr:nvSpPr>
      <xdr:spPr>
        <a:xfrm>
          <a:off x="2608795" y="1266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35088</xdr:rowOff>
    </xdr:from>
    <xdr:to>
      <xdr:col>10</xdr:col>
      <xdr:colOff>114300</xdr:colOff>
      <xdr:row>78</xdr:row>
      <xdr:rowOff>119464</xdr:rowOff>
    </xdr:to>
    <xdr:cxnSp macro="">
      <xdr:nvCxnSpPr>
        <xdr:cNvPr id="192" name="直線コネクタ 191"/>
        <xdr:cNvCxnSpPr/>
      </xdr:nvCxnSpPr>
      <xdr:spPr>
        <a:xfrm flipV="1">
          <a:off x="1130300" y="13408188"/>
          <a:ext cx="889000" cy="8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59269</xdr:rowOff>
    </xdr:from>
    <xdr:to>
      <xdr:col>10</xdr:col>
      <xdr:colOff>165100</xdr:colOff>
      <xdr:row>75</xdr:row>
      <xdr:rowOff>160869</xdr:rowOff>
    </xdr:to>
    <xdr:sp macro="" textlink="">
      <xdr:nvSpPr>
        <xdr:cNvPr id="193" name="フローチャート: 判断 192"/>
        <xdr:cNvSpPr/>
      </xdr:nvSpPr>
      <xdr:spPr>
        <a:xfrm>
          <a:off x="1968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5946</xdr:rowOff>
    </xdr:from>
    <xdr:ext cx="599010" cy="259045"/>
    <xdr:sp macro="" textlink="">
      <xdr:nvSpPr>
        <xdr:cNvPr id="194" name="テキスト ボックス 193"/>
        <xdr:cNvSpPr txBox="1"/>
      </xdr:nvSpPr>
      <xdr:spPr>
        <a:xfrm>
          <a:off x="1719795" y="1269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160344</xdr:rowOff>
    </xdr:from>
    <xdr:to>
      <xdr:col>6</xdr:col>
      <xdr:colOff>38100</xdr:colOff>
      <xdr:row>76</xdr:row>
      <xdr:rowOff>90494</xdr:rowOff>
    </xdr:to>
    <xdr:sp macro="" textlink="">
      <xdr:nvSpPr>
        <xdr:cNvPr id="195" name="フローチャート: 判断 194"/>
        <xdr:cNvSpPr/>
      </xdr:nvSpPr>
      <xdr:spPr>
        <a:xfrm>
          <a:off x="1079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107020</xdr:rowOff>
    </xdr:from>
    <xdr:ext cx="599010" cy="259045"/>
    <xdr:sp macro="" textlink="">
      <xdr:nvSpPr>
        <xdr:cNvPr id="196" name="テキスト ボックス 195"/>
        <xdr:cNvSpPr txBox="1"/>
      </xdr:nvSpPr>
      <xdr:spPr>
        <a:xfrm>
          <a:off x="830795" y="127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20766</xdr:rowOff>
    </xdr:from>
    <xdr:to>
      <xdr:col>24</xdr:col>
      <xdr:colOff>114300</xdr:colOff>
      <xdr:row>77</xdr:row>
      <xdr:rowOff>122366</xdr:rowOff>
    </xdr:to>
    <xdr:sp macro="" textlink="">
      <xdr:nvSpPr>
        <xdr:cNvPr id="202" name="楕円 201"/>
        <xdr:cNvSpPr/>
      </xdr:nvSpPr>
      <xdr:spPr>
        <a:xfrm>
          <a:off x="4584700" y="1322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107143</xdr:rowOff>
    </xdr:from>
    <xdr:ext cx="599010" cy="259045"/>
    <xdr:sp macro="" textlink="">
      <xdr:nvSpPr>
        <xdr:cNvPr id="203" name="民生費該当値テキスト"/>
        <xdr:cNvSpPr txBox="1"/>
      </xdr:nvSpPr>
      <xdr:spPr>
        <a:xfrm>
          <a:off x="4686300" y="1313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21462</xdr:rowOff>
    </xdr:from>
    <xdr:to>
      <xdr:col>20</xdr:col>
      <xdr:colOff>38100</xdr:colOff>
      <xdr:row>77</xdr:row>
      <xdr:rowOff>123062</xdr:rowOff>
    </xdr:to>
    <xdr:sp macro="" textlink="">
      <xdr:nvSpPr>
        <xdr:cNvPr id="204" name="楕円 203"/>
        <xdr:cNvSpPr/>
      </xdr:nvSpPr>
      <xdr:spPr>
        <a:xfrm>
          <a:off x="3746500" y="1322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114189</xdr:rowOff>
    </xdr:from>
    <xdr:ext cx="599010" cy="259045"/>
    <xdr:sp macro="" textlink="">
      <xdr:nvSpPr>
        <xdr:cNvPr id="205" name="テキスト ボックス 204"/>
        <xdr:cNvSpPr txBox="1"/>
      </xdr:nvSpPr>
      <xdr:spPr>
        <a:xfrm>
          <a:off x="3497795" y="1331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111314</xdr:rowOff>
    </xdr:from>
    <xdr:to>
      <xdr:col>15</xdr:col>
      <xdr:colOff>101600</xdr:colOff>
      <xdr:row>78</xdr:row>
      <xdr:rowOff>41464</xdr:rowOff>
    </xdr:to>
    <xdr:sp macro="" textlink="">
      <xdr:nvSpPr>
        <xdr:cNvPr id="206" name="楕円 205"/>
        <xdr:cNvSpPr/>
      </xdr:nvSpPr>
      <xdr:spPr>
        <a:xfrm>
          <a:off x="2857500" y="1331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32591</xdr:rowOff>
    </xdr:from>
    <xdr:ext cx="599010" cy="259045"/>
    <xdr:sp macro="" textlink="">
      <xdr:nvSpPr>
        <xdr:cNvPr id="207" name="テキスト ボックス 206"/>
        <xdr:cNvSpPr txBox="1"/>
      </xdr:nvSpPr>
      <xdr:spPr>
        <a:xfrm>
          <a:off x="2608795" y="1340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155738</xdr:rowOff>
    </xdr:from>
    <xdr:to>
      <xdr:col>10</xdr:col>
      <xdr:colOff>165100</xdr:colOff>
      <xdr:row>78</xdr:row>
      <xdr:rowOff>85888</xdr:rowOff>
    </xdr:to>
    <xdr:sp macro="" textlink="">
      <xdr:nvSpPr>
        <xdr:cNvPr id="208" name="楕円 207"/>
        <xdr:cNvSpPr/>
      </xdr:nvSpPr>
      <xdr:spPr>
        <a:xfrm>
          <a:off x="1968500" y="1335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77015</xdr:rowOff>
    </xdr:from>
    <xdr:ext cx="599010" cy="259045"/>
    <xdr:sp macro="" textlink="">
      <xdr:nvSpPr>
        <xdr:cNvPr id="209" name="テキスト ボックス 208"/>
        <xdr:cNvSpPr txBox="1"/>
      </xdr:nvSpPr>
      <xdr:spPr>
        <a:xfrm>
          <a:off x="1719795" y="1345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68664</xdr:rowOff>
    </xdr:from>
    <xdr:to>
      <xdr:col>6</xdr:col>
      <xdr:colOff>38100</xdr:colOff>
      <xdr:row>78</xdr:row>
      <xdr:rowOff>170264</xdr:rowOff>
    </xdr:to>
    <xdr:sp macro="" textlink="">
      <xdr:nvSpPr>
        <xdr:cNvPr id="210" name="楕円 209"/>
        <xdr:cNvSpPr/>
      </xdr:nvSpPr>
      <xdr:spPr>
        <a:xfrm>
          <a:off x="1079500" y="1344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161391</xdr:rowOff>
    </xdr:from>
    <xdr:ext cx="599010" cy="259045"/>
    <xdr:sp macro="" textlink="">
      <xdr:nvSpPr>
        <xdr:cNvPr id="211" name="テキスト ボックス 210"/>
        <xdr:cNvSpPr txBox="1"/>
      </xdr:nvSpPr>
      <xdr:spPr>
        <a:xfrm>
          <a:off x="830795" y="13534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3" name="直線コネクタ 22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4" name="テキスト ボックス 223"/>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5" name="直線コネクタ 22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6" name="テキスト ボックス 22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7" name="直線コネクタ 22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8" name="テキスト ボックス 22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9" name="直線コネクタ 22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30" name="テキスト ボックス 22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4" name="直線コネクタ 233"/>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5"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6" name="直線コネクタ 235"/>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7"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8" name="直線コネクタ 237"/>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120977</xdr:rowOff>
    </xdr:from>
    <xdr:to>
      <xdr:col>24</xdr:col>
      <xdr:colOff>63500</xdr:colOff>
      <xdr:row>97</xdr:row>
      <xdr:rowOff>157142</xdr:rowOff>
    </xdr:to>
    <xdr:cxnSp macro="">
      <xdr:nvCxnSpPr>
        <xdr:cNvPr id="239" name="直線コネクタ 238"/>
        <xdr:cNvCxnSpPr/>
      </xdr:nvCxnSpPr>
      <xdr:spPr>
        <a:xfrm>
          <a:off x="3797300" y="16751627"/>
          <a:ext cx="838200" cy="3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169795</xdr:rowOff>
    </xdr:from>
    <xdr:ext cx="534377" cy="259045"/>
    <xdr:sp macro="" textlink="">
      <xdr:nvSpPr>
        <xdr:cNvPr id="240" name="衛生費平均値テキスト"/>
        <xdr:cNvSpPr txBox="1"/>
      </xdr:nvSpPr>
      <xdr:spPr>
        <a:xfrm>
          <a:off x="4686300" y="16457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41" name="フローチャート: 判断 240"/>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120977</xdr:rowOff>
    </xdr:from>
    <xdr:to>
      <xdr:col>19</xdr:col>
      <xdr:colOff>177800</xdr:colOff>
      <xdr:row>97</xdr:row>
      <xdr:rowOff>125504</xdr:rowOff>
    </xdr:to>
    <xdr:cxnSp macro="">
      <xdr:nvCxnSpPr>
        <xdr:cNvPr id="242" name="直線コネクタ 241"/>
        <xdr:cNvCxnSpPr/>
      </xdr:nvCxnSpPr>
      <xdr:spPr>
        <a:xfrm flipV="1">
          <a:off x="2908300" y="16751627"/>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3" name="フローチャート: 判断 242"/>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93093</xdr:rowOff>
    </xdr:from>
    <xdr:ext cx="534377" cy="259045"/>
    <xdr:sp macro="" textlink="">
      <xdr:nvSpPr>
        <xdr:cNvPr id="244" name="テキスト ボックス 243"/>
        <xdr:cNvSpPr txBox="1"/>
      </xdr:nvSpPr>
      <xdr:spPr>
        <a:xfrm>
          <a:off x="3530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122121</xdr:rowOff>
    </xdr:from>
    <xdr:to>
      <xdr:col>15</xdr:col>
      <xdr:colOff>50800</xdr:colOff>
      <xdr:row>97</xdr:row>
      <xdr:rowOff>125504</xdr:rowOff>
    </xdr:to>
    <xdr:cxnSp macro="">
      <xdr:nvCxnSpPr>
        <xdr:cNvPr id="245" name="直線コネクタ 244"/>
        <xdr:cNvCxnSpPr/>
      </xdr:nvCxnSpPr>
      <xdr:spPr>
        <a:xfrm>
          <a:off x="2019300" y="16752771"/>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6" name="フローチャート: 判断 245"/>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63512</xdr:rowOff>
    </xdr:from>
    <xdr:ext cx="534377" cy="259045"/>
    <xdr:sp macro="" textlink="">
      <xdr:nvSpPr>
        <xdr:cNvPr id="247" name="テキスト ボックス 246"/>
        <xdr:cNvSpPr txBox="1"/>
      </xdr:nvSpPr>
      <xdr:spPr>
        <a:xfrm>
          <a:off x="2641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122121</xdr:rowOff>
    </xdr:from>
    <xdr:to>
      <xdr:col>10</xdr:col>
      <xdr:colOff>114300</xdr:colOff>
      <xdr:row>97</xdr:row>
      <xdr:rowOff>139974</xdr:rowOff>
    </xdr:to>
    <xdr:cxnSp macro="">
      <xdr:nvCxnSpPr>
        <xdr:cNvPr id="248" name="直線コネクタ 247"/>
        <xdr:cNvCxnSpPr/>
      </xdr:nvCxnSpPr>
      <xdr:spPr>
        <a:xfrm flipV="1">
          <a:off x="1130300" y="16752771"/>
          <a:ext cx="889000" cy="1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9" name="フローチャート: 判断 248"/>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104843</xdr:rowOff>
    </xdr:from>
    <xdr:ext cx="534377" cy="259045"/>
    <xdr:sp macro="" textlink="">
      <xdr:nvSpPr>
        <xdr:cNvPr id="250" name="テキスト ボックス 249"/>
        <xdr:cNvSpPr txBox="1"/>
      </xdr:nvSpPr>
      <xdr:spPr>
        <a:xfrm>
          <a:off x="1752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51" name="フローチャート: 判断 250"/>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139133</xdr:rowOff>
    </xdr:from>
    <xdr:ext cx="534377" cy="259045"/>
    <xdr:sp macro="" textlink="">
      <xdr:nvSpPr>
        <xdr:cNvPr id="252" name="テキスト ボックス 251"/>
        <xdr:cNvSpPr txBox="1"/>
      </xdr:nvSpPr>
      <xdr:spPr>
        <a:xfrm>
          <a:off x="863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106342</xdr:rowOff>
    </xdr:from>
    <xdr:to>
      <xdr:col>24</xdr:col>
      <xdr:colOff>114300</xdr:colOff>
      <xdr:row>98</xdr:row>
      <xdr:rowOff>36492</xdr:rowOff>
    </xdr:to>
    <xdr:sp macro="" textlink="">
      <xdr:nvSpPr>
        <xdr:cNvPr id="258" name="楕円 257"/>
        <xdr:cNvSpPr/>
      </xdr:nvSpPr>
      <xdr:spPr>
        <a:xfrm>
          <a:off x="4584700" y="1673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21269</xdr:rowOff>
    </xdr:from>
    <xdr:ext cx="534377" cy="259045"/>
    <xdr:sp macro="" textlink="">
      <xdr:nvSpPr>
        <xdr:cNvPr id="259" name="衛生費該当値テキスト"/>
        <xdr:cNvSpPr txBox="1"/>
      </xdr:nvSpPr>
      <xdr:spPr>
        <a:xfrm>
          <a:off x="4686300" y="1665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70177</xdr:rowOff>
    </xdr:from>
    <xdr:to>
      <xdr:col>20</xdr:col>
      <xdr:colOff>38100</xdr:colOff>
      <xdr:row>98</xdr:row>
      <xdr:rowOff>327</xdr:rowOff>
    </xdr:to>
    <xdr:sp macro="" textlink="">
      <xdr:nvSpPr>
        <xdr:cNvPr id="260" name="楕円 259"/>
        <xdr:cNvSpPr/>
      </xdr:nvSpPr>
      <xdr:spPr>
        <a:xfrm>
          <a:off x="3746500" y="1670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162904</xdr:rowOff>
    </xdr:from>
    <xdr:ext cx="534377" cy="259045"/>
    <xdr:sp macro="" textlink="">
      <xdr:nvSpPr>
        <xdr:cNvPr id="261" name="テキスト ボックス 260"/>
        <xdr:cNvSpPr txBox="1"/>
      </xdr:nvSpPr>
      <xdr:spPr>
        <a:xfrm>
          <a:off x="3530111" y="1679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74704</xdr:rowOff>
    </xdr:from>
    <xdr:to>
      <xdr:col>15</xdr:col>
      <xdr:colOff>101600</xdr:colOff>
      <xdr:row>98</xdr:row>
      <xdr:rowOff>4854</xdr:rowOff>
    </xdr:to>
    <xdr:sp macro="" textlink="">
      <xdr:nvSpPr>
        <xdr:cNvPr id="262" name="楕円 261"/>
        <xdr:cNvSpPr/>
      </xdr:nvSpPr>
      <xdr:spPr>
        <a:xfrm>
          <a:off x="2857500" y="1670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167431</xdr:rowOff>
    </xdr:from>
    <xdr:ext cx="534377" cy="259045"/>
    <xdr:sp macro="" textlink="">
      <xdr:nvSpPr>
        <xdr:cNvPr id="263" name="テキスト ボックス 262"/>
        <xdr:cNvSpPr txBox="1"/>
      </xdr:nvSpPr>
      <xdr:spPr>
        <a:xfrm>
          <a:off x="2641111" y="1679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71321</xdr:rowOff>
    </xdr:from>
    <xdr:to>
      <xdr:col>10</xdr:col>
      <xdr:colOff>165100</xdr:colOff>
      <xdr:row>98</xdr:row>
      <xdr:rowOff>1471</xdr:rowOff>
    </xdr:to>
    <xdr:sp macro="" textlink="">
      <xdr:nvSpPr>
        <xdr:cNvPr id="264" name="楕円 263"/>
        <xdr:cNvSpPr/>
      </xdr:nvSpPr>
      <xdr:spPr>
        <a:xfrm>
          <a:off x="1968500" y="1670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164048</xdr:rowOff>
    </xdr:from>
    <xdr:ext cx="534377" cy="259045"/>
    <xdr:sp macro="" textlink="">
      <xdr:nvSpPr>
        <xdr:cNvPr id="265" name="テキスト ボックス 264"/>
        <xdr:cNvSpPr txBox="1"/>
      </xdr:nvSpPr>
      <xdr:spPr>
        <a:xfrm>
          <a:off x="1752111" y="1679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89174</xdr:rowOff>
    </xdr:from>
    <xdr:to>
      <xdr:col>6</xdr:col>
      <xdr:colOff>38100</xdr:colOff>
      <xdr:row>98</xdr:row>
      <xdr:rowOff>19324</xdr:rowOff>
    </xdr:to>
    <xdr:sp macro="" textlink="">
      <xdr:nvSpPr>
        <xdr:cNvPr id="266" name="楕円 265"/>
        <xdr:cNvSpPr/>
      </xdr:nvSpPr>
      <xdr:spPr>
        <a:xfrm>
          <a:off x="1079500" y="1671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10451</xdr:rowOff>
    </xdr:from>
    <xdr:ext cx="534377" cy="259045"/>
    <xdr:sp macro="" textlink="">
      <xdr:nvSpPr>
        <xdr:cNvPr id="267" name="テキスト ボックス 266"/>
        <xdr:cNvSpPr txBox="1"/>
      </xdr:nvSpPr>
      <xdr:spPr>
        <a:xfrm>
          <a:off x="863111" y="1681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9" name="直線コネクタ 288"/>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92"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93" name="直線コネクタ 292"/>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168504</xdr:rowOff>
    </xdr:from>
    <xdr:to>
      <xdr:col>55</xdr:col>
      <xdr:colOff>0</xdr:colOff>
      <xdr:row>38</xdr:row>
      <xdr:rowOff>58775</xdr:rowOff>
    </xdr:to>
    <xdr:cxnSp macro="">
      <xdr:nvCxnSpPr>
        <xdr:cNvPr id="294" name="直線コネクタ 293"/>
        <xdr:cNvCxnSpPr/>
      </xdr:nvCxnSpPr>
      <xdr:spPr>
        <a:xfrm>
          <a:off x="9639300" y="6512154"/>
          <a:ext cx="8382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152011</xdr:rowOff>
    </xdr:from>
    <xdr:ext cx="378565" cy="259045"/>
    <xdr:sp macro="" textlink="">
      <xdr:nvSpPr>
        <xdr:cNvPr id="295" name="労働費平均値テキスト"/>
        <xdr:cNvSpPr txBox="1"/>
      </xdr:nvSpPr>
      <xdr:spPr>
        <a:xfrm>
          <a:off x="10528300" y="6152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6" name="フローチャート: 判断 295"/>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168504</xdr:rowOff>
    </xdr:from>
    <xdr:to>
      <xdr:col>50</xdr:col>
      <xdr:colOff>114300</xdr:colOff>
      <xdr:row>38</xdr:row>
      <xdr:rowOff>44603</xdr:rowOff>
    </xdr:to>
    <xdr:cxnSp macro="">
      <xdr:nvCxnSpPr>
        <xdr:cNvPr id="297" name="直線コネクタ 296"/>
        <xdr:cNvCxnSpPr/>
      </xdr:nvCxnSpPr>
      <xdr:spPr>
        <a:xfrm flipV="1">
          <a:off x="8750300" y="6512154"/>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8" name="フローチャート: 判断 297"/>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63923</xdr:rowOff>
    </xdr:from>
    <xdr:ext cx="378565" cy="259045"/>
    <xdr:sp macro="" textlink="">
      <xdr:nvSpPr>
        <xdr:cNvPr id="299" name="テキスト ボックス 298"/>
        <xdr:cNvSpPr txBox="1"/>
      </xdr:nvSpPr>
      <xdr:spPr>
        <a:xfrm>
          <a:off x="9450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14884</xdr:rowOff>
    </xdr:from>
    <xdr:to>
      <xdr:col>45</xdr:col>
      <xdr:colOff>177800</xdr:colOff>
      <xdr:row>38</xdr:row>
      <xdr:rowOff>44603</xdr:rowOff>
    </xdr:to>
    <xdr:cxnSp macro="">
      <xdr:nvCxnSpPr>
        <xdr:cNvPr id="300" name="直線コネクタ 299"/>
        <xdr:cNvCxnSpPr/>
      </xdr:nvCxnSpPr>
      <xdr:spPr>
        <a:xfrm>
          <a:off x="7861300" y="6529984"/>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76098</xdr:rowOff>
    </xdr:from>
    <xdr:to>
      <xdr:col>46</xdr:col>
      <xdr:colOff>38100</xdr:colOff>
      <xdr:row>37</xdr:row>
      <xdr:rowOff>6248</xdr:rowOff>
    </xdr:to>
    <xdr:sp macro="" textlink="">
      <xdr:nvSpPr>
        <xdr:cNvPr id="301" name="フローチャート: 判断 300"/>
        <xdr:cNvSpPr/>
      </xdr:nvSpPr>
      <xdr:spPr>
        <a:xfrm>
          <a:off x="8699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22775</xdr:rowOff>
    </xdr:from>
    <xdr:ext cx="378565" cy="259045"/>
    <xdr:sp macro="" textlink="">
      <xdr:nvSpPr>
        <xdr:cNvPr id="302" name="テキスト ボックス 301"/>
        <xdr:cNvSpPr txBox="1"/>
      </xdr:nvSpPr>
      <xdr:spPr>
        <a:xfrm>
          <a:off x="8561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15342</xdr:rowOff>
    </xdr:from>
    <xdr:to>
      <xdr:col>41</xdr:col>
      <xdr:colOff>50800</xdr:colOff>
      <xdr:row>38</xdr:row>
      <xdr:rowOff>14884</xdr:rowOff>
    </xdr:to>
    <xdr:cxnSp macro="">
      <xdr:nvCxnSpPr>
        <xdr:cNvPr id="303" name="直線コネクタ 302"/>
        <xdr:cNvCxnSpPr/>
      </xdr:nvCxnSpPr>
      <xdr:spPr>
        <a:xfrm>
          <a:off x="6972300" y="6358992"/>
          <a:ext cx="889000" cy="17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165710</xdr:rowOff>
    </xdr:from>
    <xdr:to>
      <xdr:col>41</xdr:col>
      <xdr:colOff>101600</xdr:colOff>
      <xdr:row>36</xdr:row>
      <xdr:rowOff>95860</xdr:rowOff>
    </xdr:to>
    <xdr:sp macro="" textlink="">
      <xdr:nvSpPr>
        <xdr:cNvPr id="304" name="フローチャート: 判断 303"/>
        <xdr:cNvSpPr/>
      </xdr:nvSpPr>
      <xdr:spPr>
        <a:xfrm>
          <a:off x="7810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112387</xdr:rowOff>
    </xdr:from>
    <xdr:ext cx="378565" cy="259045"/>
    <xdr:sp macro="" textlink="">
      <xdr:nvSpPr>
        <xdr:cNvPr id="305" name="テキスト ボックス 304"/>
        <xdr:cNvSpPr txBox="1"/>
      </xdr:nvSpPr>
      <xdr:spPr>
        <a:xfrm>
          <a:off x="7672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06" name="フローチャート: 判断 305"/>
        <xdr:cNvSpPr/>
      </xdr:nvSpPr>
      <xdr:spPr>
        <a:xfrm>
          <a:off x="6921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12260</xdr:rowOff>
    </xdr:from>
    <xdr:ext cx="469744" cy="259045"/>
    <xdr:sp macro="" textlink="">
      <xdr:nvSpPr>
        <xdr:cNvPr id="307" name="テキスト ボックス 306"/>
        <xdr:cNvSpPr txBox="1"/>
      </xdr:nvSpPr>
      <xdr:spPr>
        <a:xfrm>
          <a:off x="6737428"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7975</xdr:rowOff>
    </xdr:from>
    <xdr:to>
      <xdr:col>55</xdr:col>
      <xdr:colOff>50800</xdr:colOff>
      <xdr:row>38</xdr:row>
      <xdr:rowOff>109575</xdr:rowOff>
    </xdr:to>
    <xdr:sp macro="" textlink="">
      <xdr:nvSpPr>
        <xdr:cNvPr id="313" name="楕円 312"/>
        <xdr:cNvSpPr/>
      </xdr:nvSpPr>
      <xdr:spPr>
        <a:xfrm>
          <a:off x="10426700" y="65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94352</xdr:rowOff>
    </xdr:from>
    <xdr:ext cx="378565" cy="259045"/>
    <xdr:sp macro="" textlink="">
      <xdr:nvSpPr>
        <xdr:cNvPr id="314" name="労働費該当値テキスト"/>
        <xdr:cNvSpPr txBox="1"/>
      </xdr:nvSpPr>
      <xdr:spPr>
        <a:xfrm>
          <a:off x="10528300" y="6438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117704</xdr:rowOff>
    </xdr:from>
    <xdr:to>
      <xdr:col>50</xdr:col>
      <xdr:colOff>165100</xdr:colOff>
      <xdr:row>38</xdr:row>
      <xdr:rowOff>47854</xdr:rowOff>
    </xdr:to>
    <xdr:sp macro="" textlink="">
      <xdr:nvSpPr>
        <xdr:cNvPr id="315" name="楕円 314"/>
        <xdr:cNvSpPr/>
      </xdr:nvSpPr>
      <xdr:spPr>
        <a:xfrm>
          <a:off x="9588500" y="64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38981</xdr:rowOff>
    </xdr:from>
    <xdr:ext cx="378565" cy="259045"/>
    <xdr:sp macro="" textlink="">
      <xdr:nvSpPr>
        <xdr:cNvPr id="316" name="テキスト ボックス 315"/>
        <xdr:cNvSpPr txBox="1"/>
      </xdr:nvSpPr>
      <xdr:spPr>
        <a:xfrm>
          <a:off x="9450017" y="655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165253</xdr:rowOff>
    </xdr:from>
    <xdr:to>
      <xdr:col>46</xdr:col>
      <xdr:colOff>38100</xdr:colOff>
      <xdr:row>38</xdr:row>
      <xdr:rowOff>95403</xdr:rowOff>
    </xdr:to>
    <xdr:sp macro="" textlink="">
      <xdr:nvSpPr>
        <xdr:cNvPr id="317" name="楕円 316"/>
        <xdr:cNvSpPr/>
      </xdr:nvSpPr>
      <xdr:spPr>
        <a:xfrm>
          <a:off x="8699500" y="650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86530</xdr:rowOff>
    </xdr:from>
    <xdr:ext cx="378565" cy="259045"/>
    <xdr:sp macro="" textlink="">
      <xdr:nvSpPr>
        <xdr:cNvPr id="318" name="テキスト ボックス 317"/>
        <xdr:cNvSpPr txBox="1"/>
      </xdr:nvSpPr>
      <xdr:spPr>
        <a:xfrm>
          <a:off x="8561017" y="6601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135534</xdr:rowOff>
    </xdr:from>
    <xdr:to>
      <xdr:col>41</xdr:col>
      <xdr:colOff>101600</xdr:colOff>
      <xdr:row>38</xdr:row>
      <xdr:rowOff>65684</xdr:rowOff>
    </xdr:to>
    <xdr:sp macro="" textlink="">
      <xdr:nvSpPr>
        <xdr:cNvPr id="319" name="楕円 318"/>
        <xdr:cNvSpPr/>
      </xdr:nvSpPr>
      <xdr:spPr>
        <a:xfrm>
          <a:off x="7810500" y="64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56811</xdr:rowOff>
    </xdr:from>
    <xdr:ext cx="378565" cy="259045"/>
    <xdr:sp macro="" textlink="">
      <xdr:nvSpPr>
        <xdr:cNvPr id="320" name="テキスト ボックス 319"/>
        <xdr:cNvSpPr txBox="1"/>
      </xdr:nvSpPr>
      <xdr:spPr>
        <a:xfrm>
          <a:off x="7672017" y="6571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135992</xdr:rowOff>
    </xdr:from>
    <xdr:to>
      <xdr:col>36</xdr:col>
      <xdr:colOff>165100</xdr:colOff>
      <xdr:row>37</xdr:row>
      <xdr:rowOff>66142</xdr:rowOff>
    </xdr:to>
    <xdr:sp macro="" textlink="">
      <xdr:nvSpPr>
        <xdr:cNvPr id="321" name="楕円 320"/>
        <xdr:cNvSpPr/>
      </xdr:nvSpPr>
      <xdr:spPr>
        <a:xfrm>
          <a:off x="6921500" y="63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57269</xdr:rowOff>
    </xdr:from>
    <xdr:ext cx="378565" cy="259045"/>
    <xdr:sp macro="" textlink="">
      <xdr:nvSpPr>
        <xdr:cNvPr id="322" name="テキスト ボックス 321"/>
        <xdr:cNvSpPr txBox="1"/>
      </xdr:nvSpPr>
      <xdr:spPr>
        <a:xfrm>
          <a:off x="6783017" y="64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6" name="テキスト ボックス 335"/>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4" name="直線コネクタ 343"/>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5"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6" name="直線コネクタ 345"/>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7"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8" name="直線コネクタ 347"/>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146466</xdr:rowOff>
    </xdr:from>
    <xdr:to>
      <xdr:col>55</xdr:col>
      <xdr:colOff>0</xdr:colOff>
      <xdr:row>57</xdr:row>
      <xdr:rowOff>151587</xdr:rowOff>
    </xdr:to>
    <xdr:cxnSp macro="">
      <xdr:nvCxnSpPr>
        <xdr:cNvPr id="349" name="直線コネクタ 348"/>
        <xdr:cNvCxnSpPr/>
      </xdr:nvCxnSpPr>
      <xdr:spPr>
        <a:xfrm flipV="1">
          <a:off x="9639300" y="9919116"/>
          <a:ext cx="8382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11468</xdr:rowOff>
    </xdr:from>
    <xdr:ext cx="469744" cy="259045"/>
    <xdr:sp macro="" textlink="">
      <xdr:nvSpPr>
        <xdr:cNvPr id="350" name="農林水産業費平均値テキスト"/>
        <xdr:cNvSpPr txBox="1"/>
      </xdr:nvSpPr>
      <xdr:spPr>
        <a:xfrm>
          <a:off x="10528300" y="944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51" name="フローチャート: 判断 350"/>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151587</xdr:rowOff>
    </xdr:from>
    <xdr:to>
      <xdr:col>50</xdr:col>
      <xdr:colOff>114300</xdr:colOff>
      <xdr:row>58</xdr:row>
      <xdr:rowOff>1351</xdr:rowOff>
    </xdr:to>
    <xdr:cxnSp macro="">
      <xdr:nvCxnSpPr>
        <xdr:cNvPr id="352" name="直線コネクタ 351"/>
        <xdr:cNvCxnSpPr/>
      </xdr:nvCxnSpPr>
      <xdr:spPr>
        <a:xfrm flipV="1">
          <a:off x="8750300" y="9924237"/>
          <a:ext cx="889000" cy="2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53" name="フローチャート: 判断 352"/>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91995</xdr:rowOff>
    </xdr:from>
    <xdr:ext cx="469744" cy="259045"/>
    <xdr:sp macro="" textlink="">
      <xdr:nvSpPr>
        <xdr:cNvPr id="354" name="テキスト ボックス 353"/>
        <xdr:cNvSpPr txBox="1"/>
      </xdr:nvSpPr>
      <xdr:spPr>
        <a:xfrm>
          <a:off x="9404428" y="935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1351</xdr:rowOff>
    </xdr:from>
    <xdr:to>
      <xdr:col>45</xdr:col>
      <xdr:colOff>177800</xdr:colOff>
      <xdr:row>58</xdr:row>
      <xdr:rowOff>8666</xdr:rowOff>
    </xdr:to>
    <xdr:cxnSp macro="">
      <xdr:nvCxnSpPr>
        <xdr:cNvPr id="355" name="直線コネクタ 354"/>
        <xdr:cNvCxnSpPr/>
      </xdr:nvCxnSpPr>
      <xdr:spPr>
        <a:xfrm flipV="1">
          <a:off x="7861300" y="9945451"/>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6" name="フローチャート: 判断 355"/>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107174</xdr:rowOff>
    </xdr:from>
    <xdr:ext cx="469744" cy="259045"/>
    <xdr:sp macro="" textlink="">
      <xdr:nvSpPr>
        <xdr:cNvPr id="357" name="テキスト ボックス 356"/>
        <xdr:cNvSpPr txBox="1"/>
      </xdr:nvSpPr>
      <xdr:spPr>
        <a:xfrm>
          <a:off x="8515428" y="936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8666</xdr:rowOff>
    </xdr:from>
    <xdr:to>
      <xdr:col>41</xdr:col>
      <xdr:colOff>50800</xdr:colOff>
      <xdr:row>58</xdr:row>
      <xdr:rowOff>17353</xdr:rowOff>
    </xdr:to>
    <xdr:cxnSp macro="">
      <xdr:nvCxnSpPr>
        <xdr:cNvPr id="358" name="直線コネクタ 357"/>
        <xdr:cNvCxnSpPr/>
      </xdr:nvCxnSpPr>
      <xdr:spPr>
        <a:xfrm flipV="1">
          <a:off x="6972300" y="9952766"/>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151536</xdr:rowOff>
    </xdr:from>
    <xdr:to>
      <xdr:col>41</xdr:col>
      <xdr:colOff>101600</xdr:colOff>
      <xdr:row>56</xdr:row>
      <xdr:rowOff>81686</xdr:rowOff>
    </xdr:to>
    <xdr:sp macro="" textlink="">
      <xdr:nvSpPr>
        <xdr:cNvPr id="359" name="フローチャート: 判断 358"/>
        <xdr:cNvSpPr/>
      </xdr:nvSpPr>
      <xdr:spPr>
        <a:xfrm>
          <a:off x="7810500" y="958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98213</xdr:rowOff>
    </xdr:from>
    <xdr:ext cx="469744" cy="259045"/>
    <xdr:sp macro="" textlink="">
      <xdr:nvSpPr>
        <xdr:cNvPr id="360" name="テキスト ボックス 359"/>
        <xdr:cNvSpPr txBox="1"/>
      </xdr:nvSpPr>
      <xdr:spPr>
        <a:xfrm>
          <a:off x="7626428" y="935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16571</xdr:rowOff>
    </xdr:from>
    <xdr:to>
      <xdr:col>36</xdr:col>
      <xdr:colOff>165100</xdr:colOff>
      <xdr:row>56</xdr:row>
      <xdr:rowOff>118171</xdr:rowOff>
    </xdr:to>
    <xdr:sp macro="" textlink="">
      <xdr:nvSpPr>
        <xdr:cNvPr id="361" name="フローチャート: 判断 360"/>
        <xdr:cNvSpPr/>
      </xdr:nvSpPr>
      <xdr:spPr>
        <a:xfrm>
          <a:off x="6921500" y="96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134698</xdr:rowOff>
    </xdr:from>
    <xdr:ext cx="469744" cy="259045"/>
    <xdr:sp macro="" textlink="">
      <xdr:nvSpPr>
        <xdr:cNvPr id="362" name="テキスト ボックス 361"/>
        <xdr:cNvSpPr txBox="1"/>
      </xdr:nvSpPr>
      <xdr:spPr>
        <a:xfrm>
          <a:off x="6737428" y="939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95666</xdr:rowOff>
    </xdr:from>
    <xdr:to>
      <xdr:col>55</xdr:col>
      <xdr:colOff>50800</xdr:colOff>
      <xdr:row>58</xdr:row>
      <xdr:rowOff>25816</xdr:rowOff>
    </xdr:to>
    <xdr:sp macro="" textlink="">
      <xdr:nvSpPr>
        <xdr:cNvPr id="368" name="楕円 367"/>
        <xdr:cNvSpPr/>
      </xdr:nvSpPr>
      <xdr:spPr>
        <a:xfrm>
          <a:off x="10426700" y="986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74093</xdr:rowOff>
    </xdr:from>
    <xdr:ext cx="469744" cy="259045"/>
    <xdr:sp macro="" textlink="">
      <xdr:nvSpPr>
        <xdr:cNvPr id="369" name="農林水産業費該当値テキスト"/>
        <xdr:cNvSpPr txBox="1"/>
      </xdr:nvSpPr>
      <xdr:spPr>
        <a:xfrm>
          <a:off x="10528300" y="984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100787</xdr:rowOff>
    </xdr:from>
    <xdr:to>
      <xdr:col>50</xdr:col>
      <xdr:colOff>165100</xdr:colOff>
      <xdr:row>58</xdr:row>
      <xdr:rowOff>30937</xdr:rowOff>
    </xdr:to>
    <xdr:sp macro="" textlink="">
      <xdr:nvSpPr>
        <xdr:cNvPr id="370" name="楕円 369"/>
        <xdr:cNvSpPr/>
      </xdr:nvSpPr>
      <xdr:spPr>
        <a:xfrm>
          <a:off x="9588500" y="987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22064</xdr:rowOff>
    </xdr:from>
    <xdr:ext cx="469744" cy="259045"/>
    <xdr:sp macro="" textlink="">
      <xdr:nvSpPr>
        <xdr:cNvPr id="371" name="テキスト ボックス 370"/>
        <xdr:cNvSpPr txBox="1"/>
      </xdr:nvSpPr>
      <xdr:spPr>
        <a:xfrm>
          <a:off x="9404428" y="996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122001</xdr:rowOff>
    </xdr:from>
    <xdr:to>
      <xdr:col>46</xdr:col>
      <xdr:colOff>38100</xdr:colOff>
      <xdr:row>58</xdr:row>
      <xdr:rowOff>52151</xdr:rowOff>
    </xdr:to>
    <xdr:sp macro="" textlink="">
      <xdr:nvSpPr>
        <xdr:cNvPr id="372" name="楕円 371"/>
        <xdr:cNvSpPr/>
      </xdr:nvSpPr>
      <xdr:spPr>
        <a:xfrm>
          <a:off x="8699500" y="989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43278</xdr:rowOff>
    </xdr:from>
    <xdr:ext cx="469744" cy="259045"/>
    <xdr:sp macro="" textlink="">
      <xdr:nvSpPr>
        <xdr:cNvPr id="373" name="テキスト ボックス 372"/>
        <xdr:cNvSpPr txBox="1"/>
      </xdr:nvSpPr>
      <xdr:spPr>
        <a:xfrm>
          <a:off x="8515428" y="99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129316</xdr:rowOff>
    </xdr:from>
    <xdr:to>
      <xdr:col>41</xdr:col>
      <xdr:colOff>101600</xdr:colOff>
      <xdr:row>58</xdr:row>
      <xdr:rowOff>59466</xdr:rowOff>
    </xdr:to>
    <xdr:sp macro="" textlink="">
      <xdr:nvSpPr>
        <xdr:cNvPr id="374" name="楕円 373"/>
        <xdr:cNvSpPr/>
      </xdr:nvSpPr>
      <xdr:spPr>
        <a:xfrm>
          <a:off x="7810500" y="990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50593</xdr:rowOff>
    </xdr:from>
    <xdr:ext cx="469744" cy="259045"/>
    <xdr:sp macro="" textlink="">
      <xdr:nvSpPr>
        <xdr:cNvPr id="375" name="テキスト ボックス 374"/>
        <xdr:cNvSpPr txBox="1"/>
      </xdr:nvSpPr>
      <xdr:spPr>
        <a:xfrm>
          <a:off x="7626428" y="999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138003</xdr:rowOff>
    </xdr:from>
    <xdr:to>
      <xdr:col>36</xdr:col>
      <xdr:colOff>165100</xdr:colOff>
      <xdr:row>58</xdr:row>
      <xdr:rowOff>68153</xdr:rowOff>
    </xdr:to>
    <xdr:sp macro="" textlink="">
      <xdr:nvSpPr>
        <xdr:cNvPr id="376" name="楕円 375"/>
        <xdr:cNvSpPr/>
      </xdr:nvSpPr>
      <xdr:spPr>
        <a:xfrm>
          <a:off x="6921500" y="991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59280</xdr:rowOff>
    </xdr:from>
    <xdr:ext cx="469744" cy="259045"/>
    <xdr:sp macro="" textlink="">
      <xdr:nvSpPr>
        <xdr:cNvPr id="377" name="テキスト ボックス 376"/>
        <xdr:cNvSpPr txBox="1"/>
      </xdr:nvSpPr>
      <xdr:spPr>
        <a:xfrm>
          <a:off x="6737428" y="1000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3" name="直線コネクタ 402"/>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4"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5" name="直線コネクタ 404"/>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6"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7" name="直線コネクタ 406"/>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129315</xdr:rowOff>
    </xdr:from>
    <xdr:to>
      <xdr:col>55</xdr:col>
      <xdr:colOff>0</xdr:colOff>
      <xdr:row>78</xdr:row>
      <xdr:rowOff>131927</xdr:rowOff>
    </xdr:to>
    <xdr:cxnSp macro="">
      <xdr:nvCxnSpPr>
        <xdr:cNvPr id="408" name="直線コネクタ 407"/>
        <xdr:cNvCxnSpPr/>
      </xdr:nvCxnSpPr>
      <xdr:spPr>
        <a:xfrm>
          <a:off x="9639300" y="13502415"/>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65078</xdr:rowOff>
    </xdr:from>
    <xdr:ext cx="534377" cy="259045"/>
    <xdr:sp macro="" textlink="">
      <xdr:nvSpPr>
        <xdr:cNvPr id="409" name="商工費平均値テキスト"/>
        <xdr:cNvSpPr txBox="1"/>
      </xdr:nvSpPr>
      <xdr:spPr>
        <a:xfrm>
          <a:off x="10528300" y="1309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10" name="フローチャート: 判断 409"/>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86959</xdr:rowOff>
    </xdr:from>
    <xdr:to>
      <xdr:col>50</xdr:col>
      <xdr:colOff>114300</xdr:colOff>
      <xdr:row>78</xdr:row>
      <xdr:rowOff>129315</xdr:rowOff>
    </xdr:to>
    <xdr:cxnSp macro="">
      <xdr:nvCxnSpPr>
        <xdr:cNvPr id="411" name="直線コネクタ 410"/>
        <xdr:cNvCxnSpPr/>
      </xdr:nvCxnSpPr>
      <xdr:spPr>
        <a:xfrm>
          <a:off x="8750300" y="13460059"/>
          <a:ext cx="889000" cy="4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2" name="フローチャート: 判断 411"/>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142594</xdr:rowOff>
    </xdr:from>
    <xdr:ext cx="534377" cy="259045"/>
    <xdr:sp macro="" textlink="">
      <xdr:nvSpPr>
        <xdr:cNvPr id="413" name="テキスト ボックス 412"/>
        <xdr:cNvSpPr txBox="1"/>
      </xdr:nvSpPr>
      <xdr:spPr>
        <a:xfrm>
          <a:off x="9372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86959</xdr:rowOff>
    </xdr:from>
    <xdr:to>
      <xdr:col>45</xdr:col>
      <xdr:colOff>177800</xdr:colOff>
      <xdr:row>78</xdr:row>
      <xdr:rowOff>95842</xdr:rowOff>
    </xdr:to>
    <xdr:cxnSp macro="">
      <xdr:nvCxnSpPr>
        <xdr:cNvPr id="414" name="直線コネクタ 413"/>
        <xdr:cNvCxnSpPr/>
      </xdr:nvCxnSpPr>
      <xdr:spPr>
        <a:xfrm flipV="1">
          <a:off x="7861300" y="13460059"/>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15" name="フローチャート: 判断 414"/>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105496</xdr:rowOff>
    </xdr:from>
    <xdr:ext cx="534377" cy="259045"/>
    <xdr:sp macro="" textlink="">
      <xdr:nvSpPr>
        <xdr:cNvPr id="416" name="テキスト ボックス 415"/>
        <xdr:cNvSpPr txBox="1"/>
      </xdr:nvSpPr>
      <xdr:spPr>
        <a:xfrm>
          <a:off x="8483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95842</xdr:rowOff>
    </xdr:from>
    <xdr:to>
      <xdr:col>41</xdr:col>
      <xdr:colOff>50800</xdr:colOff>
      <xdr:row>78</xdr:row>
      <xdr:rowOff>113737</xdr:rowOff>
    </xdr:to>
    <xdr:cxnSp macro="">
      <xdr:nvCxnSpPr>
        <xdr:cNvPr id="417" name="直線コネクタ 416"/>
        <xdr:cNvCxnSpPr/>
      </xdr:nvCxnSpPr>
      <xdr:spPr>
        <a:xfrm flipV="1">
          <a:off x="6972300" y="13468942"/>
          <a:ext cx="889000" cy="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18" name="フローチャート: 判断 417"/>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110917</xdr:rowOff>
    </xdr:from>
    <xdr:ext cx="534377" cy="259045"/>
    <xdr:sp macro="" textlink="">
      <xdr:nvSpPr>
        <xdr:cNvPr id="419" name="テキスト ボックス 418"/>
        <xdr:cNvSpPr txBox="1"/>
      </xdr:nvSpPr>
      <xdr:spPr>
        <a:xfrm>
          <a:off x="7594111" y="1296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20" name="フローチャート: 判断 419"/>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99520</xdr:rowOff>
    </xdr:from>
    <xdr:ext cx="534377" cy="259045"/>
    <xdr:sp macro="" textlink="">
      <xdr:nvSpPr>
        <xdr:cNvPr id="421" name="テキスト ボックス 420"/>
        <xdr:cNvSpPr txBox="1"/>
      </xdr:nvSpPr>
      <xdr:spPr>
        <a:xfrm>
          <a:off x="6705111" y="1295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81127</xdr:rowOff>
    </xdr:from>
    <xdr:to>
      <xdr:col>55</xdr:col>
      <xdr:colOff>50800</xdr:colOff>
      <xdr:row>79</xdr:row>
      <xdr:rowOff>11277</xdr:rowOff>
    </xdr:to>
    <xdr:sp macro="" textlink="">
      <xdr:nvSpPr>
        <xdr:cNvPr id="427" name="楕円 426"/>
        <xdr:cNvSpPr/>
      </xdr:nvSpPr>
      <xdr:spPr>
        <a:xfrm>
          <a:off x="10426700" y="1345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167504</xdr:rowOff>
    </xdr:from>
    <xdr:ext cx="469744" cy="259045"/>
    <xdr:sp macro="" textlink="">
      <xdr:nvSpPr>
        <xdr:cNvPr id="428" name="商工費該当値テキスト"/>
        <xdr:cNvSpPr txBox="1"/>
      </xdr:nvSpPr>
      <xdr:spPr>
        <a:xfrm>
          <a:off x="10528300" y="1336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78515</xdr:rowOff>
    </xdr:from>
    <xdr:to>
      <xdr:col>50</xdr:col>
      <xdr:colOff>165100</xdr:colOff>
      <xdr:row>79</xdr:row>
      <xdr:rowOff>8665</xdr:rowOff>
    </xdr:to>
    <xdr:sp macro="" textlink="">
      <xdr:nvSpPr>
        <xdr:cNvPr id="429" name="楕円 428"/>
        <xdr:cNvSpPr/>
      </xdr:nvSpPr>
      <xdr:spPr>
        <a:xfrm>
          <a:off x="9588500" y="1345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171242</xdr:rowOff>
    </xdr:from>
    <xdr:ext cx="469744" cy="259045"/>
    <xdr:sp macro="" textlink="">
      <xdr:nvSpPr>
        <xdr:cNvPr id="430" name="テキスト ボックス 429"/>
        <xdr:cNvSpPr txBox="1"/>
      </xdr:nvSpPr>
      <xdr:spPr>
        <a:xfrm>
          <a:off x="9404428" y="1354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36159</xdr:rowOff>
    </xdr:from>
    <xdr:to>
      <xdr:col>46</xdr:col>
      <xdr:colOff>38100</xdr:colOff>
      <xdr:row>78</xdr:row>
      <xdr:rowOff>137759</xdr:rowOff>
    </xdr:to>
    <xdr:sp macro="" textlink="">
      <xdr:nvSpPr>
        <xdr:cNvPr id="431" name="楕円 430"/>
        <xdr:cNvSpPr/>
      </xdr:nvSpPr>
      <xdr:spPr>
        <a:xfrm>
          <a:off x="8699500" y="1340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128886</xdr:rowOff>
    </xdr:from>
    <xdr:ext cx="469744" cy="259045"/>
    <xdr:sp macro="" textlink="">
      <xdr:nvSpPr>
        <xdr:cNvPr id="432" name="テキスト ボックス 431"/>
        <xdr:cNvSpPr txBox="1"/>
      </xdr:nvSpPr>
      <xdr:spPr>
        <a:xfrm>
          <a:off x="8515428" y="1350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45042</xdr:rowOff>
    </xdr:from>
    <xdr:to>
      <xdr:col>41</xdr:col>
      <xdr:colOff>101600</xdr:colOff>
      <xdr:row>78</xdr:row>
      <xdr:rowOff>146642</xdr:rowOff>
    </xdr:to>
    <xdr:sp macro="" textlink="">
      <xdr:nvSpPr>
        <xdr:cNvPr id="433" name="楕円 432"/>
        <xdr:cNvSpPr/>
      </xdr:nvSpPr>
      <xdr:spPr>
        <a:xfrm>
          <a:off x="7810500" y="1341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137769</xdr:rowOff>
    </xdr:from>
    <xdr:ext cx="469744" cy="259045"/>
    <xdr:sp macro="" textlink="">
      <xdr:nvSpPr>
        <xdr:cNvPr id="434" name="テキスト ボックス 433"/>
        <xdr:cNvSpPr txBox="1"/>
      </xdr:nvSpPr>
      <xdr:spPr>
        <a:xfrm>
          <a:off x="7626428" y="1351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62937</xdr:rowOff>
    </xdr:from>
    <xdr:to>
      <xdr:col>36</xdr:col>
      <xdr:colOff>165100</xdr:colOff>
      <xdr:row>78</xdr:row>
      <xdr:rowOff>164537</xdr:rowOff>
    </xdr:to>
    <xdr:sp macro="" textlink="">
      <xdr:nvSpPr>
        <xdr:cNvPr id="435" name="楕円 434"/>
        <xdr:cNvSpPr/>
      </xdr:nvSpPr>
      <xdr:spPr>
        <a:xfrm>
          <a:off x="6921500" y="1343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155664</xdr:rowOff>
    </xdr:from>
    <xdr:ext cx="469744" cy="259045"/>
    <xdr:sp macro="" textlink="">
      <xdr:nvSpPr>
        <xdr:cNvPr id="436" name="テキスト ボックス 435"/>
        <xdr:cNvSpPr txBox="1"/>
      </xdr:nvSpPr>
      <xdr:spPr>
        <a:xfrm>
          <a:off x="6737428" y="1352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61" name="直線コネクタ 460"/>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62"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63" name="直線コネクタ 462"/>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4"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5" name="直線コネクタ 464"/>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169304</xdr:rowOff>
    </xdr:from>
    <xdr:to>
      <xdr:col>55</xdr:col>
      <xdr:colOff>0</xdr:colOff>
      <xdr:row>97</xdr:row>
      <xdr:rowOff>169799</xdr:rowOff>
    </xdr:to>
    <xdr:cxnSp macro="">
      <xdr:nvCxnSpPr>
        <xdr:cNvPr id="466" name="直線コネクタ 465"/>
        <xdr:cNvCxnSpPr/>
      </xdr:nvCxnSpPr>
      <xdr:spPr>
        <a:xfrm>
          <a:off x="9639300" y="16799954"/>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68248</xdr:rowOff>
    </xdr:from>
    <xdr:ext cx="534377" cy="259045"/>
    <xdr:sp macro="" textlink="">
      <xdr:nvSpPr>
        <xdr:cNvPr id="467" name="土木費平均値テキスト"/>
        <xdr:cNvSpPr txBox="1"/>
      </xdr:nvSpPr>
      <xdr:spPr>
        <a:xfrm>
          <a:off x="10528300" y="1635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8" name="フローチャート: 判断 467"/>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149530</xdr:rowOff>
    </xdr:from>
    <xdr:to>
      <xdr:col>50</xdr:col>
      <xdr:colOff>114300</xdr:colOff>
      <xdr:row>97</xdr:row>
      <xdr:rowOff>169304</xdr:rowOff>
    </xdr:to>
    <xdr:cxnSp macro="">
      <xdr:nvCxnSpPr>
        <xdr:cNvPr id="469" name="直線コネクタ 468"/>
        <xdr:cNvCxnSpPr/>
      </xdr:nvCxnSpPr>
      <xdr:spPr>
        <a:xfrm>
          <a:off x="8750300" y="16608730"/>
          <a:ext cx="889000" cy="19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70" name="フローチャート: 判断 469"/>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6354</xdr:rowOff>
    </xdr:from>
    <xdr:ext cx="534377" cy="259045"/>
    <xdr:sp macro="" textlink="">
      <xdr:nvSpPr>
        <xdr:cNvPr id="471" name="テキスト ボックス 470"/>
        <xdr:cNvSpPr txBox="1"/>
      </xdr:nvSpPr>
      <xdr:spPr>
        <a:xfrm>
          <a:off x="9372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149530</xdr:rowOff>
    </xdr:from>
    <xdr:to>
      <xdr:col>45</xdr:col>
      <xdr:colOff>177800</xdr:colOff>
      <xdr:row>98</xdr:row>
      <xdr:rowOff>33668</xdr:rowOff>
    </xdr:to>
    <xdr:cxnSp macro="">
      <xdr:nvCxnSpPr>
        <xdr:cNvPr id="472" name="直線コネクタ 471"/>
        <xdr:cNvCxnSpPr/>
      </xdr:nvCxnSpPr>
      <xdr:spPr>
        <a:xfrm flipV="1">
          <a:off x="7861300" y="16608730"/>
          <a:ext cx="889000" cy="22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73" name="フローチャート: 判断 472"/>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19690</xdr:rowOff>
    </xdr:from>
    <xdr:ext cx="534377" cy="259045"/>
    <xdr:sp macro="" textlink="">
      <xdr:nvSpPr>
        <xdr:cNvPr id="474" name="テキスト ボックス 473"/>
        <xdr:cNvSpPr txBox="1"/>
      </xdr:nvSpPr>
      <xdr:spPr>
        <a:xfrm>
          <a:off x="8483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958</xdr:rowOff>
    </xdr:from>
    <xdr:to>
      <xdr:col>41</xdr:col>
      <xdr:colOff>50800</xdr:colOff>
      <xdr:row>98</xdr:row>
      <xdr:rowOff>33668</xdr:rowOff>
    </xdr:to>
    <xdr:cxnSp macro="">
      <xdr:nvCxnSpPr>
        <xdr:cNvPr id="475" name="直線コネクタ 474"/>
        <xdr:cNvCxnSpPr/>
      </xdr:nvCxnSpPr>
      <xdr:spPr>
        <a:xfrm>
          <a:off x="6972300" y="16803058"/>
          <a:ext cx="889000" cy="3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6" name="フローチャート: 判断 475"/>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127836</xdr:rowOff>
    </xdr:from>
    <xdr:ext cx="534377" cy="259045"/>
    <xdr:sp macro="" textlink="">
      <xdr:nvSpPr>
        <xdr:cNvPr id="477" name="テキスト ボックス 476"/>
        <xdr:cNvSpPr txBox="1"/>
      </xdr:nvSpPr>
      <xdr:spPr>
        <a:xfrm>
          <a:off x="7594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78" name="フローチャート: 判断 477"/>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125722</xdr:rowOff>
    </xdr:from>
    <xdr:ext cx="534377" cy="259045"/>
    <xdr:sp macro="" textlink="">
      <xdr:nvSpPr>
        <xdr:cNvPr id="479" name="テキスト ボックス 478"/>
        <xdr:cNvSpPr txBox="1"/>
      </xdr:nvSpPr>
      <xdr:spPr>
        <a:xfrm>
          <a:off x="6705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118999</xdr:rowOff>
    </xdr:from>
    <xdr:to>
      <xdr:col>55</xdr:col>
      <xdr:colOff>50800</xdr:colOff>
      <xdr:row>98</xdr:row>
      <xdr:rowOff>49149</xdr:rowOff>
    </xdr:to>
    <xdr:sp macro="" textlink="">
      <xdr:nvSpPr>
        <xdr:cNvPr id="485" name="楕円 484"/>
        <xdr:cNvSpPr/>
      </xdr:nvSpPr>
      <xdr:spPr>
        <a:xfrm>
          <a:off x="10426700" y="1674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97426</xdr:rowOff>
    </xdr:from>
    <xdr:ext cx="534377" cy="259045"/>
    <xdr:sp macro="" textlink="">
      <xdr:nvSpPr>
        <xdr:cNvPr id="486" name="土木費該当値テキスト"/>
        <xdr:cNvSpPr txBox="1"/>
      </xdr:nvSpPr>
      <xdr:spPr>
        <a:xfrm>
          <a:off x="10528300" y="1672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118504</xdr:rowOff>
    </xdr:from>
    <xdr:to>
      <xdr:col>50</xdr:col>
      <xdr:colOff>165100</xdr:colOff>
      <xdr:row>98</xdr:row>
      <xdr:rowOff>48654</xdr:rowOff>
    </xdr:to>
    <xdr:sp macro="" textlink="">
      <xdr:nvSpPr>
        <xdr:cNvPr id="487" name="楕円 486"/>
        <xdr:cNvSpPr/>
      </xdr:nvSpPr>
      <xdr:spPr>
        <a:xfrm>
          <a:off x="9588500" y="1674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39781</xdr:rowOff>
    </xdr:from>
    <xdr:ext cx="534377" cy="259045"/>
    <xdr:sp macro="" textlink="">
      <xdr:nvSpPr>
        <xdr:cNvPr id="488" name="テキスト ボックス 487"/>
        <xdr:cNvSpPr txBox="1"/>
      </xdr:nvSpPr>
      <xdr:spPr>
        <a:xfrm>
          <a:off x="9372111" y="1684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98730</xdr:rowOff>
    </xdr:from>
    <xdr:to>
      <xdr:col>46</xdr:col>
      <xdr:colOff>38100</xdr:colOff>
      <xdr:row>97</xdr:row>
      <xdr:rowOff>28880</xdr:rowOff>
    </xdr:to>
    <xdr:sp macro="" textlink="">
      <xdr:nvSpPr>
        <xdr:cNvPr id="489" name="楕円 488"/>
        <xdr:cNvSpPr/>
      </xdr:nvSpPr>
      <xdr:spPr>
        <a:xfrm>
          <a:off x="8699500" y="165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20007</xdr:rowOff>
    </xdr:from>
    <xdr:ext cx="534377" cy="259045"/>
    <xdr:sp macro="" textlink="">
      <xdr:nvSpPr>
        <xdr:cNvPr id="490" name="テキスト ボックス 489"/>
        <xdr:cNvSpPr txBox="1"/>
      </xdr:nvSpPr>
      <xdr:spPr>
        <a:xfrm>
          <a:off x="8483111" y="166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154318</xdr:rowOff>
    </xdr:from>
    <xdr:to>
      <xdr:col>41</xdr:col>
      <xdr:colOff>101600</xdr:colOff>
      <xdr:row>98</xdr:row>
      <xdr:rowOff>84468</xdr:rowOff>
    </xdr:to>
    <xdr:sp macro="" textlink="">
      <xdr:nvSpPr>
        <xdr:cNvPr id="491" name="楕円 490"/>
        <xdr:cNvSpPr/>
      </xdr:nvSpPr>
      <xdr:spPr>
        <a:xfrm>
          <a:off x="7810500" y="1678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75595</xdr:rowOff>
    </xdr:from>
    <xdr:ext cx="534377" cy="259045"/>
    <xdr:sp macro="" textlink="">
      <xdr:nvSpPr>
        <xdr:cNvPr id="492" name="テキスト ボックス 491"/>
        <xdr:cNvSpPr txBox="1"/>
      </xdr:nvSpPr>
      <xdr:spPr>
        <a:xfrm>
          <a:off x="7594111" y="1687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121608</xdr:rowOff>
    </xdr:from>
    <xdr:to>
      <xdr:col>36</xdr:col>
      <xdr:colOff>165100</xdr:colOff>
      <xdr:row>98</xdr:row>
      <xdr:rowOff>51758</xdr:rowOff>
    </xdr:to>
    <xdr:sp macro="" textlink="">
      <xdr:nvSpPr>
        <xdr:cNvPr id="493" name="楕円 492"/>
        <xdr:cNvSpPr/>
      </xdr:nvSpPr>
      <xdr:spPr>
        <a:xfrm>
          <a:off x="6921500" y="1675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42885</xdr:rowOff>
    </xdr:from>
    <xdr:ext cx="534377" cy="259045"/>
    <xdr:sp macro="" textlink="">
      <xdr:nvSpPr>
        <xdr:cNvPr id="494" name="テキスト ボックス 493"/>
        <xdr:cNvSpPr txBox="1"/>
      </xdr:nvSpPr>
      <xdr:spPr>
        <a:xfrm>
          <a:off x="6705111" y="168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117493</xdr:rowOff>
    </xdr:from>
    <xdr:to>
      <xdr:col>85</xdr:col>
      <xdr:colOff>126364</xdr:colOff>
      <xdr:row>39</xdr:row>
      <xdr:rowOff>153743</xdr:rowOff>
    </xdr:to>
    <xdr:cxnSp macro="">
      <xdr:nvCxnSpPr>
        <xdr:cNvPr id="521" name="直線コネクタ 520"/>
        <xdr:cNvCxnSpPr/>
      </xdr:nvCxnSpPr>
      <xdr:spPr>
        <a:xfrm flipV="1">
          <a:off x="16317595" y="5260993"/>
          <a:ext cx="1269"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157570</xdr:rowOff>
    </xdr:from>
    <xdr:ext cx="469744" cy="259045"/>
    <xdr:sp macro="" textlink="">
      <xdr:nvSpPr>
        <xdr:cNvPr id="522" name="消防費最小値テキスト"/>
        <xdr:cNvSpPr txBox="1"/>
      </xdr:nvSpPr>
      <xdr:spPr>
        <a:xfrm>
          <a:off x="16370300" y="68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153743</xdr:rowOff>
    </xdr:from>
    <xdr:to>
      <xdr:col>86</xdr:col>
      <xdr:colOff>25400</xdr:colOff>
      <xdr:row>39</xdr:row>
      <xdr:rowOff>153743</xdr:rowOff>
    </xdr:to>
    <xdr:cxnSp macro="">
      <xdr:nvCxnSpPr>
        <xdr:cNvPr id="523" name="直線コネクタ 522"/>
        <xdr:cNvCxnSpPr/>
      </xdr:nvCxnSpPr>
      <xdr:spPr>
        <a:xfrm>
          <a:off x="16230600" y="684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64170</xdr:rowOff>
    </xdr:from>
    <xdr:ext cx="534377" cy="259045"/>
    <xdr:sp macro="" textlink="">
      <xdr:nvSpPr>
        <xdr:cNvPr id="524" name="消防費最大値テキスト"/>
        <xdr:cNvSpPr txBox="1"/>
      </xdr:nvSpPr>
      <xdr:spPr>
        <a:xfrm>
          <a:off x="16370300" y="50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117493</xdr:rowOff>
    </xdr:from>
    <xdr:to>
      <xdr:col>86</xdr:col>
      <xdr:colOff>25400</xdr:colOff>
      <xdr:row>30</xdr:row>
      <xdr:rowOff>117493</xdr:rowOff>
    </xdr:to>
    <xdr:cxnSp macro="">
      <xdr:nvCxnSpPr>
        <xdr:cNvPr id="525" name="直線コネクタ 524"/>
        <xdr:cNvCxnSpPr/>
      </xdr:nvCxnSpPr>
      <xdr:spPr>
        <a:xfrm>
          <a:off x="16230600" y="526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92510</xdr:rowOff>
    </xdr:from>
    <xdr:to>
      <xdr:col>85</xdr:col>
      <xdr:colOff>127000</xdr:colOff>
      <xdr:row>36</xdr:row>
      <xdr:rowOff>60833</xdr:rowOff>
    </xdr:to>
    <xdr:cxnSp macro="">
      <xdr:nvCxnSpPr>
        <xdr:cNvPr id="526" name="直線コネクタ 525"/>
        <xdr:cNvCxnSpPr/>
      </xdr:nvCxnSpPr>
      <xdr:spPr>
        <a:xfrm>
          <a:off x="15481300" y="6093260"/>
          <a:ext cx="838200" cy="13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118635</xdr:rowOff>
    </xdr:from>
    <xdr:ext cx="534377" cy="259045"/>
    <xdr:sp macro="" textlink="">
      <xdr:nvSpPr>
        <xdr:cNvPr id="527" name="消防費平均値テキスト"/>
        <xdr:cNvSpPr txBox="1"/>
      </xdr:nvSpPr>
      <xdr:spPr>
        <a:xfrm>
          <a:off x="16370300" y="5947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95758</xdr:rowOff>
    </xdr:from>
    <xdr:to>
      <xdr:col>85</xdr:col>
      <xdr:colOff>177800</xdr:colOff>
      <xdr:row>36</xdr:row>
      <xdr:rowOff>25908</xdr:rowOff>
    </xdr:to>
    <xdr:sp macro="" textlink="">
      <xdr:nvSpPr>
        <xdr:cNvPr id="528" name="フローチャート: 判断 527"/>
        <xdr:cNvSpPr/>
      </xdr:nvSpPr>
      <xdr:spPr>
        <a:xfrm>
          <a:off x="162687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117493</xdr:rowOff>
    </xdr:from>
    <xdr:to>
      <xdr:col>81</xdr:col>
      <xdr:colOff>50800</xdr:colOff>
      <xdr:row>35</xdr:row>
      <xdr:rowOff>92510</xdr:rowOff>
    </xdr:to>
    <xdr:cxnSp macro="">
      <xdr:nvCxnSpPr>
        <xdr:cNvPr id="529" name="直線コネクタ 528"/>
        <xdr:cNvCxnSpPr/>
      </xdr:nvCxnSpPr>
      <xdr:spPr>
        <a:xfrm>
          <a:off x="14592300" y="5775343"/>
          <a:ext cx="889000" cy="31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117965</xdr:rowOff>
    </xdr:from>
    <xdr:to>
      <xdr:col>81</xdr:col>
      <xdr:colOff>101600</xdr:colOff>
      <xdr:row>36</xdr:row>
      <xdr:rowOff>48115</xdr:rowOff>
    </xdr:to>
    <xdr:sp macro="" textlink="">
      <xdr:nvSpPr>
        <xdr:cNvPr id="530" name="フローチャート: 判断 529"/>
        <xdr:cNvSpPr/>
      </xdr:nvSpPr>
      <xdr:spPr>
        <a:xfrm>
          <a:off x="154305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39242</xdr:rowOff>
    </xdr:from>
    <xdr:ext cx="534377" cy="259045"/>
    <xdr:sp macro="" textlink="">
      <xdr:nvSpPr>
        <xdr:cNvPr id="531" name="テキスト ボックス 530"/>
        <xdr:cNvSpPr txBox="1"/>
      </xdr:nvSpPr>
      <xdr:spPr>
        <a:xfrm>
          <a:off x="15214111" y="621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30952</xdr:rowOff>
    </xdr:from>
    <xdr:to>
      <xdr:col>76</xdr:col>
      <xdr:colOff>114300</xdr:colOff>
      <xdr:row>33</xdr:row>
      <xdr:rowOff>117493</xdr:rowOff>
    </xdr:to>
    <xdr:cxnSp macro="">
      <xdr:nvCxnSpPr>
        <xdr:cNvPr id="532" name="直線コネクタ 531"/>
        <xdr:cNvCxnSpPr/>
      </xdr:nvCxnSpPr>
      <xdr:spPr>
        <a:xfrm>
          <a:off x="13703300" y="5688802"/>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87104</xdr:rowOff>
    </xdr:from>
    <xdr:to>
      <xdr:col>76</xdr:col>
      <xdr:colOff>165100</xdr:colOff>
      <xdr:row>36</xdr:row>
      <xdr:rowOff>17254</xdr:rowOff>
    </xdr:to>
    <xdr:sp macro="" textlink="">
      <xdr:nvSpPr>
        <xdr:cNvPr id="533" name="フローチャート: 判断 532"/>
        <xdr:cNvSpPr/>
      </xdr:nvSpPr>
      <xdr:spPr>
        <a:xfrm>
          <a:off x="14541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8381</xdr:rowOff>
    </xdr:from>
    <xdr:ext cx="534377" cy="259045"/>
    <xdr:sp macro="" textlink="">
      <xdr:nvSpPr>
        <xdr:cNvPr id="534" name="テキスト ボックス 533"/>
        <xdr:cNvSpPr txBox="1"/>
      </xdr:nvSpPr>
      <xdr:spPr>
        <a:xfrm>
          <a:off x="14325111" y="618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30952</xdr:rowOff>
    </xdr:from>
    <xdr:to>
      <xdr:col>71</xdr:col>
      <xdr:colOff>177800</xdr:colOff>
      <xdr:row>35</xdr:row>
      <xdr:rowOff>20012</xdr:rowOff>
    </xdr:to>
    <xdr:cxnSp macro="">
      <xdr:nvCxnSpPr>
        <xdr:cNvPr id="535" name="直線コネクタ 534"/>
        <xdr:cNvCxnSpPr/>
      </xdr:nvCxnSpPr>
      <xdr:spPr>
        <a:xfrm flipV="1">
          <a:off x="12814300" y="5688802"/>
          <a:ext cx="889000" cy="33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60162</xdr:rowOff>
    </xdr:from>
    <xdr:to>
      <xdr:col>72</xdr:col>
      <xdr:colOff>38100</xdr:colOff>
      <xdr:row>35</xdr:row>
      <xdr:rowOff>161762</xdr:rowOff>
    </xdr:to>
    <xdr:sp macro="" textlink="">
      <xdr:nvSpPr>
        <xdr:cNvPr id="536" name="フローチャート: 判断 535"/>
        <xdr:cNvSpPr/>
      </xdr:nvSpPr>
      <xdr:spPr>
        <a:xfrm>
          <a:off x="13652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152889</xdr:rowOff>
    </xdr:from>
    <xdr:ext cx="534377" cy="259045"/>
    <xdr:sp macro="" textlink="">
      <xdr:nvSpPr>
        <xdr:cNvPr id="537" name="テキスト ボックス 536"/>
        <xdr:cNvSpPr txBox="1"/>
      </xdr:nvSpPr>
      <xdr:spPr>
        <a:xfrm>
          <a:off x="13436111" y="615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159439</xdr:rowOff>
    </xdr:from>
    <xdr:to>
      <xdr:col>67</xdr:col>
      <xdr:colOff>101600</xdr:colOff>
      <xdr:row>36</xdr:row>
      <xdr:rowOff>89589</xdr:rowOff>
    </xdr:to>
    <xdr:sp macro="" textlink="">
      <xdr:nvSpPr>
        <xdr:cNvPr id="538" name="フローチャート: 判断 537"/>
        <xdr:cNvSpPr/>
      </xdr:nvSpPr>
      <xdr:spPr>
        <a:xfrm>
          <a:off x="12763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80716</xdr:rowOff>
    </xdr:from>
    <xdr:ext cx="534377" cy="259045"/>
    <xdr:sp macro="" textlink="">
      <xdr:nvSpPr>
        <xdr:cNvPr id="539" name="テキスト ボックス 538"/>
        <xdr:cNvSpPr txBox="1"/>
      </xdr:nvSpPr>
      <xdr:spPr>
        <a:xfrm>
          <a:off x="12547111" y="625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10033</xdr:rowOff>
    </xdr:from>
    <xdr:to>
      <xdr:col>85</xdr:col>
      <xdr:colOff>177800</xdr:colOff>
      <xdr:row>36</xdr:row>
      <xdr:rowOff>111633</xdr:rowOff>
    </xdr:to>
    <xdr:sp macro="" textlink="">
      <xdr:nvSpPr>
        <xdr:cNvPr id="545" name="楕円 544"/>
        <xdr:cNvSpPr/>
      </xdr:nvSpPr>
      <xdr:spPr>
        <a:xfrm>
          <a:off x="16268700" y="618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159910</xdr:rowOff>
    </xdr:from>
    <xdr:ext cx="534377" cy="259045"/>
    <xdr:sp macro="" textlink="">
      <xdr:nvSpPr>
        <xdr:cNvPr id="546" name="消防費該当値テキスト"/>
        <xdr:cNvSpPr txBox="1"/>
      </xdr:nvSpPr>
      <xdr:spPr>
        <a:xfrm>
          <a:off x="16370300" y="616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41710</xdr:rowOff>
    </xdr:from>
    <xdr:to>
      <xdr:col>81</xdr:col>
      <xdr:colOff>101600</xdr:colOff>
      <xdr:row>35</xdr:row>
      <xdr:rowOff>143310</xdr:rowOff>
    </xdr:to>
    <xdr:sp macro="" textlink="">
      <xdr:nvSpPr>
        <xdr:cNvPr id="547" name="楕円 546"/>
        <xdr:cNvSpPr/>
      </xdr:nvSpPr>
      <xdr:spPr>
        <a:xfrm>
          <a:off x="15430500" y="604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159837</xdr:rowOff>
    </xdr:from>
    <xdr:ext cx="534377" cy="259045"/>
    <xdr:sp macro="" textlink="">
      <xdr:nvSpPr>
        <xdr:cNvPr id="548" name="テキスト ボックス 547"/>
        <xdr:cNvSpPr txBox="1"/>
      </xdr:nvSpPr>
      <xdr:spPr>
        <a:xfrm>
          <a:off x="15214111" y="581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66693</xdr:rowOff>
    </xdr:from>
    <xdr:to>
      <xdr:col>76</xdr:col>
      <xdr:colOff>165100</xdr:colOff>
      <xdr:row>33</xdr:row>
      <xdr:rowOff>168293</xdr:rowOff>
    </xdr:to>
    <xdr:sp macro="" textlink="">
      <xdr:nvSpPr>
        <xdr:cNvPr id="549" name="楕円 548"/>
        <xdr:cNvSpPr/>
      </xdr:nvSpPr>
      <xdr:spPr>
        <a:xfrm>
          <a:off x="14541500" y="572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13370</xdr:rowOff>
    </xdr:from>
    <xdr:ext cx="534377" cy="259045"/>
    <xdr:sp macro="" textlink="">
      <xdr:nvSpPr>
        <xdr:cNvPr id="550" name="テキスト ボックス 549"/>
        <xdr:cNvSpPr txBox="1"/>
      </xdr:nvSpPr>
      <xdr:spPr>
        <a:xfrm>
          <a:off x="14325111" y="549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151602</xdr:rowOff>
    </xdr:from>
    <xdr:to>
      <xdr:col>72</xdr:col>
      <xdr:colOff>38100</xdr:colOff>
      <xdr:row>33</xdr:row>
      <xdr:rowOff>81752</xdr:rowOff>
    </xdr:to>
    <xdr:sp macro="" textlink="">
      <xdr:nvSpPr>
        <xdr:cNvPr id="551" name="楕円 550"/>
        <xdr:cNvSpPr/>
      </xdr:nvSpPr>
      <xdr:spPr>
        <a:xfrm>
          <a:off x="13652500" y="56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98279</xdr:rowOff>
    </xdr:from>
    <xdr:ext cx="534377" cy="259045"/>
    <xdr:sp macro="" textlink="">
      <xdr:nvSpPr>
        <xdr:cNvPr id="552" name="テキスト ボックス 551"/>
        <xdr:cNvSpPr txBox="1"/>
      </xdr:nvSpPr>
      <xdr:spPr>
        <a:xfrm>
          <a:off x="13436111" y="54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140662</xdr:rowOff>
    </xdr:from>
    <xdr:to>
      <xdr:col>67</xdr:col>
      <xdr:colOff>101600</xdr:colOff>
      <xdr:row>35</xdr:row>
      <xdr:rowOff>70812</xdr:rowOff>
    </xdr:to>
    <xdr:sp macro="" textlink="">
      <xdr:nvSpPr>
        <xdr:cNvPr id="553" name="楕円 552"/>
        <xdr:cNvSpPr/>
      </xdr:nvSpPr>
      <xdr:spPr>
        <a:xfrm>
          <a:off x="12763500" y="596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87339</xdr:rowOff>
    </xdr:from>
    <xdr:ext cx="534377" cy="259045"/>
    <xdr:sp macro="" textlink="">
      <xdr:nvSpPr>
        <xdr:cNvPr id="554" name="テキスト ボックス 553"/>
        <xdr:cNvSpPr txBox="1"/>
      </xdr:nvSpPr>
      <xdr:spPr>
        <a:xfrm>
          <a:off x="12547111" y="574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7" name="直線コネクタ 576"/>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78"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79" name="直線コネクタ 578"/>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80"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81" name="直線コネクタ 580"/>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5649</xdr:rowOff>
    </xdr:from>
    <xdr:to>
      <xdr:col>85</xdr:col>
      <xdr:colOff>127000</xdr:colOff>
      <xdr:row>57</xdr:row>
      <xdr:rowOff>76606</xdr:rowOff>
    </xdr:to>
    <xdr:cxnSp macro="">
      <xdr:nvCxnSpPr>
        <xdr:cNvPr id="582" name="直線コネクタ 581"/>
        <xdr:cNvCxnSpPr/>
      </xdr:nvCxnSpPr>
      <xdr:spPr>
        <a:xfrm flipV="1">
          <a:off x="15481300" y="9606849"/>
          <a:ext cx="838200" cy="24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102861</xdr:rowOff>
    </xdr:from>
    <xdr:ext cx="534377" cy="259045"/>
    <xdr:sp macro="" textlink="">
      <xdr:nvSpPr>
        <xdr:cNvPr id="583" name="教育費平均値テキスト"/>
        <xdr:cNvSpPr txBox="1"/>
      </xdr:nvSpPr>
      <xdr:spPr>
        <a:xfrm>
          <a:off x="16370300" y="936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84" name="フローチャート: 判断 583"/>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13787</xdr:rowOff>
    </xdr:from>
    <xdr:to>
      <xdr:col>81</xdr:col>
      <xdr:colOff>50800</xdr:colOff>
      <xdr:row>57</xdr:row>
      <xdr:rowOff>76606</xdr:rowOff>
    </xdr:to>
    <xdr:cxnSp macro="">
      <xdr:nvCxnSpPr>
        <xdr:cNvPr id="585" name="直線コネクタ 584"/>
        <xdr:cNvCxnSpPr/>
      </xdr:nvCxnSpPr>
      <xdr:spPr>
        <a:xfrm>
          <a:off x="14592300" y="9786437"/>
          <a:ext cx="889000" cy="6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6" name="フローチャート: 判断 585"/>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80337</xdr:rowOff>
    </xdr:from>
    <xdr:ext cx="534377" cy="259045"/>
    <xdr:sp macro="" textlink="">
      <xdr:nvSpPr>
        <xdr:cNvPr id="587" name="テキスト ボックス 586"/>
        <xdr:cNvSpPr txBox="1"/>
      </xdr:nvSpPr>
      <xdr:spPr>
        <a:xfrm>
          <a:off x="15214111" y="933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13787</xdr:rowOff>
    </xdr:from>
    <xdr:to>
      <xdr:col>76</xdr:col>
      <xdr:colOff>114300</xdr:colOff>
      <xdr:row>58</xdr:row>
      <xdr:rowOff>41677</xdr:rowOff>
    </xdr:to>
    <xdr:cxnSp macro="">
      <xdr:nvCxnSpPr>
        <xdr:cNvPr id="588" name="直線コネクタ 587"/>
        <xdr:cNvCxnSpPr/>
      </xdr:nvCxnSpPr>
      <xdr:spPr>
        <a:xfrm flipV="1">
          <a:off x="13703300" y="9786437"/>
          <a:ext cx="889000" cy="19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11313</xdr:rowOff>
    </xdr:from>
    <xdr:to>
      <xdr:col>76</xdr:col>
      <xdr:colOff>165100</xdr:colOff>
      <xdr:row>55</xdr:row>
      <xdr:rowOff>112913</xdr:rowOff>
    </xdr:to>
    <xdr:sp macro="" textlink="">
      <xdr:nvSpPr>
        <xdr:cNvPr id="589" name="フローチャート: 判断 588"/>
        <xdr:cNvSpPr/>
      </xdr:nvSpPr>
      <xdr:spPr>
        <a:xfrm>
          <a:off x="14541500" y="944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129440</xdr:rowOff>
    </xdr:from>
    <xdr:ext cx="534377" cy="259045"/>
    <xdr:sp macro="" textlink="">
      <xdr:nvSpPr>
        <xdr:cNvPr id="590" name="テキスト ボックス 589"/>
        <xdr:cNvSpPr txBox="1"/>
      </xdr:nvSpPr>
      <xdr:spPr>
        <a:xfrm>
          <a:off x="14325111" y="921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41677</xdr:rowOff>
    </xdr:from>
    <xdr:to>
      <xdr:col>71</xdr:col>
      <xdr:colOff>177800</xdr:colOff>
      <xdr:row>59</xdr:row>
      <xdr:rowOff>39619</xdr:rowOff>
    </xdr:to>
    <xdr:cxnSp macro="">
      <xdr:nvCxnSpPr>
        <xdr:cNvPr id="591" name="直線コネクタ 590"/>
        <xdr:cNvCxnSpPr/>
      </xdr:nvCxnSpPr>
      <xdr:spPr>
        <a:xfrm flipV="1">
          <a:off x="12814300" y="9985777"/>
          <a:ext cx="889000" cy="16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81951</xdr:rowOff>
    </xdr:from>
    <xdr:to>
      <xdr:col>72</xdr:col>
      <xdr:colOff>38100</xdr:colOff>
      <xdr:row>56</xdr:row>
      <xdr:rowOff>12101</xdr:rowOff>
    </xdr:to>
    <xdr:sp macro="" textlink="">
      <xdr:nvSpPr>
        <xdr:cNvPr id="592" name="フローチャート: 判断 591"/>
        <xdr:cNvSpPr/>
      </xdr:nvSpPr>
      <xdr:spPr>
        <a:xfrm>
          <a:off x="13652500" y="9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28628</xdr:rowOff>
    </xdr:from>
    <xdr:ext cx="534377" cy="259045"/>
    <xdr:sp macro="" textlink="">
      <xdr:nvSpPr>
        <xdr:cNvPr id="593" name="テキスト ボックス 592"/>
        <xdr:cNvSpPr txBox="1"/>
      </xdr:nvSpPr>
      <xdr:spPr>
        <a:xfrm>
          <a:off x="13436111" y="92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20320</xdr:rowOff>
    </xdr:from>
    <xdr:to>
      <xdr:col>67</xdr:col>
      <xdr:colOff>101600</xdr:colOff>
      <xdr:row>56</xdr:row>
      <xdr:rowOff>121920</xdr:rowOff>
    </xdr:to>
    <xdr:sp macro="" textlink="">
      <xdr:nvSpPr>
        <xdr:cNvPr id="594" name="フローチャート: 判断 593"/>
        <xdr:cNvSpPr/>
      </xdr:nvSpPr>
      <xdr:spPr>
        <a:xfrm>
          <a:off x="12763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138447</xdr:rowOff>
    </xdr:from>
    <xdr:ext cx="534377" cy="259045"/>
    <xdr:sp macro="" textlink="">
      <xdr:nvSpPr>
        <xdr:cNvPr id="595" name="テキスト ボックス 594"/>
        <xdr:cNvSpPr txBox="1"/>
      </xdr:nvSpPr>
      <xdr:spPr>
        <a:xfrm>
          <a:off x="12547111" y="939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126299</xdr:rowOff>
    </xdr:from>
    <xdr:to>
      <xdr:col>85</xdr:col>
      <xdr:colOff>177800</xdr:colOff>
      <xdr:row>56</xdr:row>
      <xdr:rowOff>56449</xdr:rowOff>
    </xdr:to>
    <xdr:sp macro="" textlink="">
      <xdr:nvSpPr>
        <xdr:cNvPr id="601" name="楕円 600"/>
        <xdr:cNvSpPr/>
      </xdr:nvSpPr>
      <xdr:spPr>
        <a:xfrm>
          <a:off x="16268700" y="955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104726</xdr:rowOff>
    </xdr:from>
    <xdr:ext cx="534377" cy="259045"/>
    <xdr:sp macro="" textlink="">
      <xdr:nvSpPr>
        <xdr:cNvPr id="602" name="教育費該当値テキスト"/>
        <xdr:cNvSpPr txBox="1"/>
      </xdr:nvSpPr>
      <xdr:spPr>
        <a:xfrm>
          <a:off x="16370300" y="953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25806</xdr:rowOff>
    </xdr:from>
    <xdr:to>
      <xdr:col>81</xdr:col>
      <xdr:colOff>101600</xdr:colOff>
      <xdr:row>57</xdr:row>
      <xdr:rowOff>127406</xdr:rowOff>
    </xdr:to>
    <xdr:sp macro="" textlink="">
      <xdr:nvSpPr>
        <xdr:cNvPr id="603" name="楕円 602"/>
        <xdr:cNvSpPr/>
      </xdr:nvSpPr>
      <xdr:spPr>
        <a:xfrm>
          <a:off x="15430500" y="97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118533</xdr:rowOff>
    </xdr:from>
    <xdr:ext cx="534377" cy="259045"/>
    <xdr:sp macro="" textlink="">
      <xdr:nvSpPr>
        <xdr:cNvPr id="604" name="テキスト ボックス 603"/>
        <xdr:cNvSpPr txBox="1"/>
      </xdr:nvSpPr>
      <xdr:spPr>
        <a:xfrm>
          <a:off x="15214111" y="989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134437</xdr:rowOff>
    </xdr:from>
    <xdr:to>
      <xdr:col>76</xdr:col>
      <xdr:colOff>165100</xdr:colOff>
      <xdr:row>57</xdr:row>
      <xdr:rowOff>64587</xdr:rowOff>
    </xdr:to>
    <xdr:sp macro="" textlink="">
      <xdr:nvSpPr>
        <xdr:cNvPr id="605" name="楕円 604"/>
        <xdr:cNvSpPr/>
      </xdr:nvSpPr>
      <xdr:spPr>
        <a:xfrm>
          <a:off x="14541500" y="973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55714</xdr:rowOff>
    </xdr:from>
    <xdr:ext cx="534377" cy="259045"/>
    <xdr:sp macro="" textlink="">
      <xdr:nvSpPr>
        <xdr:cNvPr id="606" name="テキスト ボックス 605"/>
        <xdr:cNvSpPr txBox="1"/>
      </xdr:nvSpPr>
      <xdr:spPr>
        <a:xfrm>
          <a:off x="14325111" y="982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162327</xdr:rowOff>
    </xdr:from>
    <xdr:to>
      <xdr:col>72</xdr:col>
      <xdr:colOff>38100</xdr:colOff>
      <xdr:row>58</xdr:row>
      <xdr:rowOff>92477</xdr:rowOff>
    </xdr:to>
    <xdr:sp macro="" textlink="">
      <xdr:nvSpPr>
        <xdr:cNvPr id="607" name="楕円 606"/>
        <xdr:cNvSpPr/>
      </xdr:nvSpPr>
      <xdr:spPr>
        <a:xfrm>
          <a:off x="13652500" y="99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83604</xdr:rowOff>
    </xdr:from>
    <xdr:ext cx="534377" cy="259045"/>
    <xdr:sp macro="" textlink="">
      <xdr:nvSpPr>
        <xdr:cNvPr id="608" name="テキスト ボックス 607"/>
        <xdr:cNvSpPr txBox="1"/>
      </xdr:nvSpPr>
      <xdr:spPr>
        <a:xfrm>
          <a:off x="13436111" y="1002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160269</xdr:rowOff>
    </xdr:from>
    <xdr:to>
      <xdr:col>67</xdr:col>
      <xdr:colOff>101600</xdr:colOff>
      <xdr:row>59</xdr:row>
      <xdr:rowOff>90419</xdr:rowOff>
    </xdr:to>
    <xdr:sp macro="" textlink="">
      <xdr:nvSpPr>
        <xdr:cNvPr id="609" name="楕円 608"/>
        <xdr:cNvSpPr/>
      </xdr:nvSpPr>
      <xdr:spPr>
        <a:xfrm>
          <a:off x="12763500" y="1010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81546</xdr:rowOff>
    </xdr:from>
    <xdr:ext cx="534377" cy="259045"/>
    <xdr:sp macro="" textlink="">
      <xdr:nvSpPr>
        <xdr:cNvPr id="610" name="テキスト ボックス 609"/>
        <xdr:cNvSpPr txBox="1"/>
      </xdr:nvSpPr>
      <xdr:spPr>
        <a:xfrm>
          <a:off x="12547111" y="1019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0" name="テキスト ボックス 62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2" name="テキスト ボックス 63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6" name="直線コネクタ 635"/>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7"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9"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40" name="直線コネクタ 639"/>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1" name="直線コネクタ 64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25922</xdr:rowOff>
    </xdr:from>
    <xdr:ext cx="469744" cy="259045"/>
    <xdr:sp macro="" textlink="">
      <xdr:nvSpPr>
        <xdr:cNvPr id="642" name="災害復旧費平均値テキスト"/>
        <xdr:cNvSpPr txBox="1"/>
      </xdr:nvSpPr>
      <xdr:spPr>
        <a:xfrm>
          <a:off x="16370300" y="1339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3" name="フローチャート: 判断 642"/>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98585</xdr:rowOff>
    </xdr:from>
    <xdr:to>
      <xdr:col>81</xdr:col>
      <xdr:colOff>50800</xdr:colOff>
      <xdr:row>79</xdr:row>
      <xdr:rowOff>98879</xdr:rowOff>
    </xdr:to>
    <xdr:cxnSp macro="">
      <xdr:nvCxnSpPr>
        <xdr:cNvPr id="644" name="直線コネクタ 643"/>
        <xdr:cNvCxnSpPr/>
      </xdr:nvCxnSpPr>
      <xdr:spPr>
        <a:xfrm>
          <a:off x="14592300" y="13643135"/>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5" name="フローチャート: 判断 644"/>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121564</xdr:rowOff>
    </xdr:from>
    <xdr:ext cx="469744" cy="259045"/>
    <xdr:sp macro="" textlink="">
      <xdr:nvSpPr>
        <xdr:cNvPr id="646" name="テキスト ボックス 645"/>
        <xdr:cNvSpPr txBox="1"/>
      </xdr:nvSpPr>
      <xdr:spPr>
        <a:xfrm>
          <a:off x="15246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98357</xdr:rowOff>
    </xdr:from>
    <xdr:to>
      <xdr:col>76</xdr:col>
      <xdr:colOff>114300</xdr:colOff>
      <xdr:row>79</xdr:row>
      <xdr:rowOff>98585</xdr:rowOff>
    </xdr:to>
    <xdr:cxnSp macro="">
      <xdr:nvCxnSpPr>
        <xdr:cNvPr id="647" name="直線コネクタ 646"/>
        <xdr:cNvCxnSpPr/>
      </xdr:nvCxnSpPr>
      <xdr:spPr>
        <a:xfrm>
          <a:off x="13703300" y="1364290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8" name="フローチャート: 判断 647"/>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132635</xdr:rowOff>
    </xdr:from>
    <xdr:ext cx="469744" cy="259045"/>
    <xdr:sp macro="" textlink="">
      <xdr:nvSpPr>
        <xdr:cNvPr id="649" name="テキスト ボックス 648"/>
        <xdr:cNvSpPr txBox="1"/>
      </xdr:nvSpPr>
      <xdr:spPr>
        <a:xfrm>
          <a:off x="14357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50350</xdr:rowOff>
    </xdr:from>
    <xdr:to>
      <xdr:col>71</xdr:col>
      <xdr:colOff>177800</xdr:colOff>
      <xdr:row>79</xdr:row>
      <xdr:rowOff>98357</xdr:rowOff>
    </xdr:to>
    <xdr:cxnSp macro="">
      <xdr:nvCxnSpPr>
        <xdr:cNvPr id="650" name="直線コネクタ 649"/>
        <xdr:cNvCxnSpPr/>
      </xdr:nvCxnSpPr>
      <xdr:spPr>
        <a:xfrm>
          <a:off x="12814300" y="13594900"/>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51" name="フローチャート: 判断 650"/>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134692</xdr:rowOff>
    </xdr:from>
    <xdr:ext cx="378565" cy="259045"/>
    <xdr:sp macro="" textlink="">
      <xdr:nvSpPr>
        <xdr:cNvPr id="652" name="テキスト ボックス 651"/>
        <xdr:cNvSpPr txBox="1"/>
      </xdr:nvSpPr>
      <xdr:spPr>
        <a:xfrm>
          <a:off x="13514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53" name="フローチャート: 判断 652"/>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108377</xdr:rowOff>
    </xdr:from>
    <xdr:ext cx="378565" cy="259045"/>
    <xdr:sp macro="" textlink="">
      <xdr:nvSpPr>
        <xdr:cNvPr id="654" name="テキスト ボックス 653"/>
        <xdr:cNvSpPr txBox="1"/>
      </xdr:nvSpPr>
      <xdr:spPr>
        <a:xfrm>
          <a:off x="12625017" y="1365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0" name="楕円 65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152922</xdr:rowOff>
    </xdr:from>
    <xdr:ext cx="249299" cy="259045"/>
    <xdr:sp macro="" textlink="">
      <xdr:nvSpPr>
        <xdr:cNvPr id="661" name="災害復旧費該当値テキスト"/>
        <xdr:cNvSpPr txBox="1"/>
      </xdr:nvSpPr>
      <xdr:spPr>
        <a:xfrm>
          <a:off x="16370300" y="13526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2" name="楕円 66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3" name="テキスト ボックス 66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47785</xdr:rowOff>
    </xdr:from>
    <xdr:to>
      <xdr:col>76</xdr:col>
      <xdr:colOff>165100</xdr:colOff>
      <xdr:row>79</xdr:row>
      <xdr:rowOff>149385</xdr:rowOff>
    </xdr:to>
    <xdr:sp macro="" textlink="">
      <xdr:nvSpPr>
        <xdr:cNvPr id="664" name="楕円 663"/>
        <xdr:cNvSpPr/>
      </xdr:nvSpPr>
      <xdr:spPr>
        <a:xfrm>
          <a:off x="14541500" y="135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140512</xdr:rowOff>
    </xdr:from>
    <xdr:ext cx="249299" cy="259045"/>
    <xdr:sp macro="" textlink="">
      <xdr:nvSpPr>
        <xdr:cNvPr id="665" name="テキスト ボックス 664"/>
        <xdr:cNvSpPr txBox="1"/>
      </xdr:nvSpPr>
      <xdr:spPr>
        <a:xfrm>
          <a:off x="14467650" y="136850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47557</xdr:rowOff>
    </xdr:from>
    <xdr:to>
      <xdr:col>72</xdr:col>
      <xdr:colOff>38100</xdr:colOff>
      <xdr:row>79</xdr:row>
      <xdr:rowOff>149157</xdr:rowOff>
    </xdr:to>
    <xdr:sp macro="" textlink="">
      <xdr:nvSpPr>
        <xdr:cNvPr id="666" name="楕円 665"/>
        <xdr:cNvSpPr/>
      </xdr:nvSpPr>
      <xdr:spPr>
        <a:xfrm>
          <a:off x="13652500" y="1359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140284</xdr:rowOff>
    </xdr:from>
    <xdr:ext cx="313932" cy="259045"/>
    <xdr:sp macro="" textlink="">
      <xdr:nvSpPr>
        <xdr:cNvPr id="667" name="テキスト ボックス 666"/>
        <xdr:cNvSpPr txBox="1"/>
      </xdr:nvSpPr>
      <xdr:spPr>
        <a:xfrm>
          <a:off x="13546333" y="136848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171000</xdr:rowOff>
    </xdr:from>
    <xdr:to>
      <xdr:col>67</xdr:col>
      <xdr:colOff>101600</xdr:colOff>
      <xdr:row>79</xdr:row>
      <xdr:rowOff>101150</xdr:rowOff>
    </xdr:to>
    <xdr:sp macro="" textlink="">
      <xdr:nvSpPr>
        <xdr:cNvPr id="668" name="楕円 667"/>
        <xdr:cNvSpPr/>
      </xdr:nvSpPr>
      <xdr:spPr>
        <a:xfrm>
          <a:off x="12763500" y="135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117677</xdr:rowOff>
    </xdr:from>
    <xdr:ext cx="469744" cy="259045"/>
    <xdr:sp macro="" textlink="">
      <xdr:nvSpPr>
        <xdr:cNvPr id="669" name="テキスト ボックス 668"/>
        <xdr:cNvSpPr txBox="1"/>
      </xdr:nvSpPr>
      <xdr:spPr>
        <a:xfrm>
          <a:off x="12579428" y="1331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1" name="直線コネクタ 68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2" name="テキスト ボックス 681"/>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3" name="直線コネクタ 68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4" name="テキスト ボックス 68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5" name="直線コネクタ 68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6" name="テキスト ボックス 68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7" name="直線コネクタ 68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8" name="テキスト ボックス 68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9" name="直線コネクタ 68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0" name="テキスト ボックス 68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1" name="直線コネクタ 69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2" name="テキスト ボックス 691"/>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4" name="テキスト ボックス 69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6" name="直線コネクタ 695"/>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7"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698" name="直線コネクタ 697"/>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699"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700" name="直線コネクタ 699"/>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37745</xdr:rowOff>
    </xdr:from>
    <xdr:to>
      <xdr:col>85</xdr:col>
      <xdr:colOff>127000</xdr:colOff>
      <xdr:row>96</xdr:row>
      <xdr:rowOff>87057</xdr:rowOff>
    </xdr:to>
    <xdr:cxnSp macro="">
      <xdr:nvCxnSpPr>
        <xdr:cNvPr id="701" name="直線コネクタ 700"/>
        <xdr:cNvCxnSpPr/>
      </xdr:nvCxnSpPr>
      <xdr:spPr>
        <a:xfrm>
          <a:off x="15481300" y="16496945"/>
          <a:ext cx="8382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12337</xdr:rowOff>
    </xdr:from>
    <xdr:ext cx="534377" cy="259045"/>
    <xdr:sp macro="" textlink="">
      <xdr:nvSpPr>
        <xdr:cNvPr id="702" name="公債費平均値テキスト"/>
        <xdr:cNvSpPr txBox="1"/>
      </xdr:nvSpPr>
      <xdr:spPr>
        <a:xfrm>
          <a:off x="16370300" y="1595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703" name="フローチャート: 判断 702"/>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114457</xdr:rowOff>
    </xdr:from>
    <xdr:to>
      <xdr:col>81</xdr:col>
      <xdr:colOff>50800</xdr:colOff>
      <xdr:row>96</xdr:row>
      <xdr:rowOff>37745</xdr:rowOff>
    </xdr:to>
    <xdr:cxnSp macro="">
      <xdr:nvCxnSpPr>
        <xdr:cNvPr id="704" name="直線コネクタ 703"/>
        <xdr:cNvCxnSpPr/>
      </xdr:nvCxnSpPr>
      <xdr:spPr>
        <a:xfrm>
          <a:off x="14592300" y="16402207"/>
          <a:ext cx="889000" cy="9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705" name="フローチャート: 判断 704"/>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95307</xdr:rowOff>
    </xdr:from>
    <xdr:ext cx="534377" cy="259045"/>
    <xdr:sp macro="" textlink="">
      <xdr:nvSpPr>
        <xdr:cNvPr id="706" name="テキスト ボックス 705"/>
        <xdr:cNvSpPr txBox="1"/>
      </xdr:nvSpPr>
      <xdr:spPr>
        <a:xfrm>
          <a:off x="15214111" y="1586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114457</xdr:rowOff>
    </xdr:from>
    <xdr:to>
      <xdr:col>76</xdr:col>
      <xdr:colOff>114300</xdr:colOff>
      <xdr:row>95</xdr:row>
      <xdr:rowOff>133299</xdr:rowOff>
    </xdr:to>
    <xdr:cxnSp macro="">
      <xdr:nvCxnSpPr>
        <xdr:cNvPr id="707" name="直線コネクタ 706"/>
        <xdr:cNvCxnSpPr/>
      </xdr:nvCxnSpPr>
      <xdr:spPr>
        <a:xfrm flipV="1">
          <a:off x="13703300" y="16402207"/>
          <a:ext cx="889000" cy="1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142948</xdr:rowOff>
    </xdr:from>
    <xdr:to>
      <xdr:col>76</xdr:col>
      <xdr:colOff>165100</xdr:colOff>
      <xdr:row>94</xdr:row>
      <xdr:rowOff>73098</xdr:rowOff>
    </xdr:to>
    <xdr:sp macro="" textlink="">
      <xdr:nvSpPr>
        <xdr:cNvPr id="708" name="フローチャート: 判断 707"/>
        <xdr:cNvSpPr/>
      </xdr:nvSpPr>
      <xdr:spPr>
        <a:xfrm>
          <a:off x="14541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89625</xdr:rowOff>
    </xdr:from>
    <xdr:ext cx="534377" cy="259045"/>
    <xdr:sp macro="" textlink="">
      <xdr:nvSpPr>
        <xdr:cNvPr id="709" name="テキスト ボックス 708"/>
        <xdr:cNvSpPr txBox="1"/>
      </xdr:nvSpPr>
      <xdr:spPr>
        <a:xfrm>
          <a:off x="14325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93261</xdr:rowOff>
    </xdr:from>
    <xdr:to>
      <xdr:col>71</xdr:col>
      <xdr:colOff>177800</xdr:colOff>
      <xdr:row>95</xdr:row>
      <xdr:rowOff>133299</xdr:rowOff>
    </xdr:to>
    <xdr:cxnSp macro="">
      <xdr:nvCxnSpPr>
        <xdr:cNvPr id="710" name="直線コネクタ 709"/>
        <xdr:cNvCxnSpPr/>
      </xdr:nvCxnSpPr>
      <xdr:spPr>
        <a:xfrm>
          <a:off x="12814300" y="16381011"/>
          <a:ext cx="889000" cy="4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70808</xdr:rowOff>
    </xdr:from>
    <xdr:to>
      <xdr:col>72</xdr:col>
      <xdr:colOff>38100</xdr:colOff>
      <xdr:row>94</xdr:row>
      <xdr:rowOff>958</xdr:rowOff>
    </xdr:to>
    <xdr:sp macro="" textlink="">
      <xdr:nvSpPr>
        <xdr:cNvPr id="711" name="フローチャート: 判断 710"/>
        <xdr:cNvSpPr/>
      </xdr:nvSpPr>
      <xdr:spPr>
        <a:xfrm>
          <a:off x="13652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17485</xdr:rowOff>
    </xdr:from>
    <xdr:ext cx="534377" cy="259045"/>
    <xdr:sp macro="" textlink="">
      <xdr:nvSpPr>
        <xdr:cNvPr id="712" name="テキスト ボックス 711"/>
        <xdr:cNvSpPr txBox="1"/>
      </xdr:nvSpPr>
      <xdr:spPr>
        <a:xfrm>
          <a:off x="13436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56341</xdr:rowOff>
    </xdr:from>
    <xdr:to>
      <xdr:col>67</xdr:col>
      <xdr:colOff>101600</xdr:colOff>
      <xdr:row>93</xdr:row>
      <xdr:rowOff>157941</xdr:rowOff>
    </xdr:to>
    <xdr:sp macro="" textlink="">
      <xdr:nvSpPr>
        <xdr:cNvPr id="713" name="フローチャート: 判断 712"/>
        <xdr:cNvSpPr/>
      </xdr:nvSpPr>
      <xdr:spPr>
        <a:xfrm>
          <a:off x="12763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3018</xdr:rowOff>
    </xdr:from>
    <xdr:ext cx="534377" cy="259045"/>
    <xdr:sp macro="" textlink="">
      <xdr:nvSpPr>
        <xdr:cNvPr id="714" name="テキスト ボックス 713"/>
        <xdr:cNvSpPr txBox="1"/>
      </xdr:nvSpPr>
      <xdr:spPr>
        <a:xfrm>
          <a:off x="12547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36257</xdr:rowOff>
    </xdr:from>
    <xdr:to>
      <xdr:col>85</xdr:col>
      <xdr:colOff>177800</xdr:colOff>
      <xdr:row>96</xdr:row>
      <xdr:rowOff>137857</xdr:rowOff>
    </xdr:to>
    <xdr:sp macro="" textlink="">
      <xdr:nvSpPr>
        <xdr:cNvPr id="720" name="楕円 719"/>
        <xdr:cNvSpPr/>
      </xdr:nvSpPr>
      <xdr:spPr>
        <a:xfrm>
          <a:off x="16268700" y="1649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14684</xdr:rowOff>
    </xdr:from>
    <xdr:ext cx="534377" cy="259045"/>
    <xdr:sp macro="" textlink="">
      <xdr:nvSpPr>
        <xdr:cNvPr id="721" name="公債費該当値テキスト"/>
        <xdr:cNvSpPr txBox="1"/>
      </xdr:nvSpPr>
      <xdr:spPr>
        <a:xfrm>
          <a:off x="16370300" y="1647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158395</xdr:rowOff>
    </xdr:from>
    <xdr:to>
      <xdr:col>81</xdr:col>
      <xdr:colOff>101600</xdr:colOff>
      <xdr:row>96</xdr:row>
      <xdr:rowOff>88545</xdr:rowOff>
    </xdr:to>
    <xdr:sp macro="" textlink="">
      <xdr:nvSpPr>
        <xdr:cNvPr id="722" name="楕円 721"/>
        <xdr:cNvSpPr/>
      </xdr:nvSpPr>
      <xdr:spPr>
        <a:xfrm>
          <a:off x="15430500" y="1644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79672</xdr:rowOff>
    </xdr:from>
    <xdr:ext cx="534377" cy="259045"/>
    <xdr:sp macro="" textlink="">
      <xdr:nvSpPr>
        <xdr:cNvPr id="723" name="テキスト ボックス 722"/>
        <xdr:cNvSpPr txBox="1"/>
      </xdr:nvSpPr>
      <xdr:spPr>
        <a:xfrm>
          <a:off x="15214111" y="1653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63657</xdr:rowOff>
    </xdr:from>
    <xdr:to>
      <xdr:col>76</xdr:col>
      <xdr:colOff>165100</xdr:colOff>
      <xdr:row>95</xdr:row>
      <xdr:rowOff>165257</xdr:rowOff>
    </xdr:to>
    <xdr:sp macro="" textlink="">
      <xdr:nvSpPr>
        <xdr:cNvPr id="724" name="楕円 723"/>
        <xdr:cNvSpPr/>
      </xdr:nvSpPr>
      <xdr:spPr>
        <a:xfrm>
          <a:off x="14541500" y="163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156384</xdr:rowOff>
    </xdr:from>
    <xdr:ext cx="534377" cy="259045"/>
    <xdr:sp macro="" textlink="">
      <xdr:nvSpPr>
        <xdr:cNvPr id="725" name="テキスト ボックス 724"/>
        <xdr:cNvSpPr txBox="1"/>
      </xdr:nvSpPr>
      <xdr:spPr>
        <a:xfrm>
          <a:off x="14325111" y="1644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82499</xdr:rowOff>
    </xdr:from>
    <xdr:to>
      <xdr:col>72</xdr:col>
      <xdr:colOff>38100</xdr:colOff>
      <xdr:row>96</xdr:row>
      <xdr:rowOff>12649</xdr:rowOff>
    </xdr:to>
    <xdr:sp macro="" textlink="">
      <xdr:nvSpPr>
        <xdr:cNvPr id="726" name="楕円 725"/>
        <xdr:cNvSpPr/>
      </xdr:nvSpPr>
      <xdr:spPr>
        <a:xfrm>
          <a:off x="13652500" y="1637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3776</xdr:rowOff>
    </xdr:from>
    <xdr:ext cx="534377" cy="259045"/>
    <xdr:sp macro="" textlink="">
      <xdr:nvSpPr>
        <xdr:cNvPr id="727" name="テキスト ボックス 726"/>
        <xdr:cNvSpPr txBox="1"/>
      </xdr:nvSpPr>
      <xdr:spPr>
        <a:xfrm>
          <a:off x="13436111" y="1646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42461</xdr:rowOff>
    </xdr:from>
    <xdr:to>
      <xdr:col>67</xdr:col>
      <xdr:colOff>101600</xdr:colOff>
      <xdr:row>95</xdr:row>
      <xdr:rowOff>144061</xdr:rowOff>
    </xdr:to>
    <xdr:sp macro="" textlink="">
      <xdr:nvSpPr>
        <xdr:cNvPr id="728" name="楕円 727"/>
        <xdr:cNvSpPr/>
      </xdr:nvSpPr>
      <xdr:spPr>
        <a:xfrm>
          <a:off x="12763500" y="1633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135188</xdr:rowOff>
    </xdr:from>
    <xdr:ext cx="534377" cy="259045"/>
    <xdr:sp macro="" textlink="">
      <xdr:nvSpPr>
        <xdr:cNvPr id="729" name="テキスト ボックス 728"/>
        <xdr:cNvSpPr txBox="1"/>
      </xdr:nvSpPr>
      <xdr:spPr>
        <a:xfrm>
          <a:off x="12547111" y="1642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53" name="直線コネクタ 752"/>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6"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7" name="直線コネクタ 756"/>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104157</xdr:rowOff>
    </xdr:from>
    <xdr:ext cx="378565" cy="259045"/>
    <xdr:sp macro="" textlink="">
      <xdr:nvSpPr>
        <xdr:cNvPr id="759" name="諸支出金平均値テキスト"/>
        <xdr:cNvSpPr txBox="1"/>
      </xdr:nvSpPr>
      <xdr:spPr>
        <a:xfrm>
          <a:off x="22212300" y="6447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60" name="フローチャート: 判断 759"/>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2" name="フローチャート: 判断 761"/>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3" name="テキスト ボックス 762"/>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65" name="フローチャート: 判断 764"/>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35386</xdr:rowOff>
    </xdr:from>
    <xdr:ext cx="378565" cy="259045"/>
    <xdr:sp macro="" textlink="">
      <xdr:nvSpPr>
        <xdr:cNvPr id="766" name="テキスト ボックス 765"/>
        <xdr:cNvSpPr txBox="1"/>
      </xdr:nvSpPr>
      <xdr:spPr>
        <a:xfrm>
          <a:off x="20245017" y="637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8" name="フローチャート: 判断 767"/>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140352</xdr:rowOff>
    </xdr:from>
    <xdr:ext cx="378565" cy="259045"/>
    <xdr:sp macro="" textlink="">
      <xdr:nvSpPr>
        <xdr:cNvPr id="769" name="テキスト ボックス 768"/>
        <xdr:cNvSpPr txBox="1"/>
      </xdr:nvSpPr>
      <xdr:spPr>
        <a:xfrm>
          <a:off x="19356017" y="631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70" name="フローチャート: 判断 769"/>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46817</xdr:rowOff>
    </xdr:from>
    <xdr:ext cx="378565" cy="259045"/>
    <xdr:sp macro="" textlink="">
      <xdr:nvSpPr>
        <xdr:cNvPr id="771" name="テキスト ボックス 770"/>
        <xdr:cNvSpPr txBox="1"/>
      </xdr:nvSpPr>
      <xdr:spPr>
        <a:xfrm>
          <a:off x="18467017" y="6390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類似団体平均と比較して，低い水準にある費目が多い。</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教育費は，（仮称）柏北部中央地区新設中学校整備事業等により，平成２８年度から大きく増加となった。</a:t>
          </a:r>
          <a:r>
            <a:rPr kumimoji="1" lang="en-US" altLang="ja-JP" sz="1100">
              <a:solidFill>
                <a:sysClr val="windowText" lastClr="000000"/>
              </a:solidFill>
              <a:effectLst/>
              <a:latin typeface="+mn-lt"/>
              <a:ea typeface="+mn-ea"/>
              <a:cs typeface="+mn-cs"/>
            </a:rPr>
            <a:t/>
          </a:r>
          <a:br>
            <a:rPr kumimoji="1" lang="en-US" altLang="ja-JP" sz="1100">
              <a:solidFill>
                <a:sysClr val="windowText" lastClr="000000"/>
              </a:solidFill>
              <a:effectLst/>
              <a:latin typeface="+mn-lt"/>
              <a:ea typeface="+mn-ea"/>
              <a:cs typeface="+mn-cs"/>
            </a:rPr>
          </a:br>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民生費は</a:t>
          </a:r>
          <a:r>
            <a:rPr kumimoji="1" lang="ja-JP" altLang="en-US" sz="1100">
              <a:solidFill>
                <a:sysClr val="windowText" lastClr="000000"/>
              </a:solidFill>
              <a:effectLst/>
              <a:latin typeface="+mn-lt"/>
              <a:ea typeface="+mn-ea"/>
              <a:cs typeface="+mn-cs"/>
            </a:rPr>
            <a:t>他団体同様</a:t>
          </a:r>
          <a:r>
            <a:rPr kumimoji="1" lang="ja-JP" altLang="ja-JP" sz="1100">
              <a:solidFill>
                <a:sysClr val="windowText" lastClr="000000"/>
              </a:solidFill>
              <a:effectLst/>
              <a:latin typeface="+mn-lt"/>
              <a:ea typeface="+mn-ea"/>
              <a:cs typeface="+mn-cs"/>
            </a:rPr>
            <a:t>増加傾向にあ</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引き続き柏市第二次行政経営方針に基づく経常経費の削減等に努める。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２４年度決算から，決算剰余金のうち２分の１を超える額を財政調整基金に編入しており，基金残高は増加傾向にあったが，公共施設整備基金等の充実を図ることなどから，平成２７年度は取り崩し額が上回り，</a:t>
          </a:r>
          <a:r>
            <a:rPr lang="ja-JP" altLang="en-US" sz="1100" b="0" i="0" baseline="0">
              <a:solidFill>
                <a:schemeClr val="dk1"/>
              </a:solidFill>
              <a:effectLst/>
              <a:latin typeface="+mn-lt"/>
              <a:ea typeface="+mn-ea"/>
              <a:cs typeface="+mn-cs"/>
            </a:rPr>
            <a:t>その後は</a:t>
          </a:r>
          <a:r>
            <a:rPr lang="ja-JP" altLang="ja-JP" sz="1100" b="0" i="0" baseline="0">
              <a:solidFill>
                <a:schemeClr val="dk1"/>
              </a:solidFill>
              <a:effectLst/>
              <a:latin typeface="+mn-lt"/>
              <a:ea typeface="+mn-ea"/>
              <a:cs typeface="+mn-cs"/>
            </a:rPr>
            <a:t>編入額と同額程度の取り崩しを行っている。</a:t>
          </a:r>
          <a:r>
            <a:rPr lang="ja-JP" altLang="en-US" sz="1100" b="0" i="0" baseline="0">
              <a:solidFill>
                <a:schemeClr val="dk1"/>
              </a:solidFill>
              <a:effectLst/>
              <a:latin typeface="+mn-lt"/>
              <a:ea typeface="+mn-ea"/>
              <a:cs typeface="+mn-cs"/>
            </a:rPr>
            <a:t>また，前年度に比べ，翌年度に繰り越すべき財源が減ったことから，実質収支が増加となった。</a:t>
          </a:r>
          <a:endParaRPr lang="ja-JP" altLang="ja-JP" sz="1400">
            <a:effectLst/>
          </a:endParaRPr>
        </a:p>
        <a:p>
          <a:pPr rtl="0"/>
          <a:r>
            <a:rPr lang="ja-JP" altLang="ja-JP" sz="1100" b="0" i="0" baseline="0">
              <a:solidFill>
                <a:schemeClr val="dk1"/>
              </a:solidFill>
              <a:effectLst/>
              <a:latin typeface="+mn-lt"/>
              <a:ea typeface="+mn-ea"/>
              <a:cs typeface="+mn-cs"/>
            </a:rPr>
            <a:t>　財政調整基金残高については，柏市行政経営方針で平成２７年度時点の目標としていた標準財政規模比１０％以上を引き続き維持した。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連結ならびにそれぞれの会計において赤字額は発生していない。今後も全会計において黒字を維持するとともに，特別会計等に対する基準外繰出金の抑制に努める。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129572098</v>
      </c>
      <c r="BO4" s="410"/>
      <c r="BP4" s="410"/>
      <c r="BQ4" s="410"/>
      <c r="BR4" s="410"/>
      <c r="BS4" s="410"/>
      <c r="BT4" s="410"/>
      <c r="BU4" s="411"/>
      <c r="BV4" s="409">
        <v>127000626</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4.8</v>
      </c>
      <c r="CU4" s="416"/>
      <c r="CV4" s="416"/>
      <c r="CW4" s="416"/>
      <c r="CX4" s="416"/>
      <c r="CY4" s="416"/>
      <c r="CZ4" s="416"/>
      <c r="DA4" s="417"/>
      <c r="DB4" s="415">
        <v>3.7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124042192</v>
      </c>
      <c r="BO5" s="447"/>
      <c r="BP5" s="447"/>
      <c r="BQ5" s="447"/>
      <c r="BR5" s="447"/>
      <c r="BS5" s="447"/>
      <c r="BT5" s="447"/>
      <c r="BU5" s="448"/>
      <c r="BV5" s="446">
        <v>121586383</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90.4</v>
      </c>
      <c r="CU5" s="444"/>
      <c r="CV5" s="444"/>
      <c r="CW5" s="444"/>
      <c r="CX5" s="444"/>
      <c r="CY5" s="444"/>
      <c r="CZ5" s="444"/>
      <c r="DA5" s="445"/>
      <c r="DB5" s="443">
        <v>91.3</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5529906</v>
      </c>
      <c r="BO6" s="447"/>
      <c r="BP6" s="447"/>
      <c r="BQ6" s="447"/>
      <c r="BR6" s="447"/>
      <c r="BS6" s="447"/>
      <c r="BT6" s="447"/>
      <c r="BU6" s="448"/>
      <c r="BV6" s="446">
        <v>5414243</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94.5</v>
      </c>
      <c r="CU6" s="484"/>
      <c r="CV6" s="484"/>
      <c r="CW6" s="484"/>
      <c r="CX6" s="484"/>
      <c r="CY6" s="484"/>
      <c r="CZ6" s="484"/>
      <c r="DA6" s="485"/>
      <c r="DB6" s="483">
        <v>95.4</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1814449</v>
      </c>
      <c r="BO7" s="447"/>
      <c r="BP7" s="447"/>
      <c r="BQ7" s="447"/>
      <c r="BR7" s="447"/>
      <c r="BS7" s="447"/>
      <c r="BT7" s="447"/>
      <c r="BU7" s="448"/>
      <c r="BV7" s="446">
        <v>2581402</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76931346</v>
      </c>
      <c r="CU7" s="447"/>
      <c r="CV7" s="447"/>
      <c r="CW7" s="447"/>
      <c r="CX7" s="447"/>
      <c r="CY7" s="447"/>
      <c r="CZ7" s="447"/>
      <c r="DA7" s="448"/>
      <c r="DB7" s="446">
        <v>76170283</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3715457</v>
      </c>
      <c r="BO8" s="447"/>
      <c r="BP8" s="447"/>
      <c r="BQ8" s="447"/>
      <c r="BR8" s="447"/>
      <c r="BS8" s="447"/>
      <c r="BT8" s="447"/>
      <c r="BU8" s="448"/>
      <c r="BV8" s="446">
        <v>2832841</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0.95</v>
      </c>
      <c r="CU8" s="487"/>
      <c r="CV8" s="487"/>
      <c r="CW8" s="487"/>
      <c r="CX8" s="487"/>
      <c r="CY8" s="487"/>
      <c r="CZ8" s="487"/>
      <c r="DA8" s="488"/>
      <c r="DB8" s="486">
        <v>0.95</v>
      </c>
      <c r="DC8" s="487"/>
      <c r="DD8" s="487"/>
      <c r="DE8" s="487"/>
      <c r="DF8" s="487"/>
      <c r="DG8" s="487"/>
      <c r="DH8" s="487"/>
      <c r="DI8" s="488"/>
      <c r="DJ8" s="165"/>
      <c r="DK8" s="165"/>
      <c r="DL8" s="165"/>
      <c r="DM8" s="165"/>
      <c r="DN8" s="165"/>
      <c r="DO8" s="165"/>
    </row>
    <row r="9" spans="1:119" ht="18.75" customHeight="1" thickBot="1" x14ac:dyDescent="0.2">
      <c r="A9" s="166"/>
      <c r="B9" s="440" t="s">
        <v>107</v>
      </c>
      <c r="C9" s="441"/>
      <c r="D9" s="441"/>
      <c r="E9" s="441"/>
      <c r="F9" s="441"/>
      <c r="G9" s="441"/>
      <c r="H9" s="441"/>
      <c r="I9" s="441"/>
      <c r="J9" s="441"/>
      <c r="K9" s="489"/>
      <c r="L9" s="490" t="s">
        <v>108</v>
      </c>
      <c r="M9" s="491"/>
      <c r="N9" s="491"/>
      <c r="O9" s="491"/>
      <c r="P9" s="491"/>
      <c r="Q9" s="492"/>
      <c r="R9" s="493">
        <v>413954</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104</v>
      </c>
      <c r="AV9" s="479"/>
      <c r="AW9" s="479"/>
      <c r="AX9" s="479"/>
      <c r="AY9" s="480" t="s">
        <v>111</v>
      </c>
      <c r="AZ9" s="481"/>
      <c r="BA9" s="481"/>
      <c r="BB9" s="481"/>
      <c r="BC9" s="481"/>
      <c r="BD9" s="481"/>
      <c r="BE9" s="481"/>
      <c r="BF9" s="481"/>
      <c r="BG9" s="481"/>
      <c r="BH9" s="481"/>
      <c r="BI9" s="481"/>
      <c r="BJ9" s="481"/>
      <c r="BK9" s="481"/>
      <c r="BL9" s="481"/>
      <c r="BM9" s="482"/>
      <c r="BN9" s="446">
        <v>882616</v>
      </c>
      <c r="BO9" s="447"/>
      <c r="BP9" s="447"/>
      <c r="BQ9" s="447"/>
      <c r="BR9" s="447"/>
      <c r="BS9" s="447"/>
      <c r="BT9" s="447"/>
      <c r="BU9" s="448"/>
      <c r="BV9" s="446">
        <v>-1011282</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12.1</v>
      </c>
      <c r="CU9" s="444"/>
      <c r="CV9" s="444"/>
      <c r="CW9" s="444"/>
      <c r="CX9" s="444"/>
      <c r="CY9" s="444"/>
      <c r="CZ9" s="444"/>
      <c r="DA9" s="445"/>
      <c r="DB9" s="443">
        <v>13</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404012</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3010</v>
      </c>
      <c r="BO10" s="447"/>
      <c r="BP10" s="447"/>
      <c r="BQ10" s="447"/>
      <c r="BR10" s="447"/>
      <c r="BS10" s="447"/>
      <c r="BT10" s="447"/>
      <c r="BU10" s="448"/>
      <c r="BV10" s="446">
        <v>3039</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104</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416433</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88</v>
      </c>
      <c r="AV12" s="479"/>
      <c r="AW12" s="479"/>
      <c r="AX12" s="479"/>
      <c r="AY12" s="480" t="s">
        <v>130</v>
      </c>
      <c r="AZ12" s="481"/>
      <c r="BA12" s="481"/>
      <c r="BB12" s="481"/>
      <c r="BC12" s="481"/>
      <c r="BD12" s="481"/>
      <c r="BE12" s="481"/>
      <c r="BF12" s="481"/>
      <c r="BG12" s="481"/>
      <c r="BH12" s="481"/>
      <c r="BI12" s="481"/>
      <c r="BJ12" s="481"/>
      <c r="BK12" s="481"/>
      <c r="BL12" s="481"/>
      <c r="BM12" s="482"/>
      <c r="BN12" s="446">
        <v>1400000</v>
      </c>
      <c r="BO12" s="447"/>
      <c r="BP12" s="447"/>
      <c r="BQ12" s="447"/>
      <c r="BR12" s="447"/>
      <c r="BS12" s="447"/>
      <c r="BT12" s="447"/>
      <c r="BU12" s="448"/>
      <c r="BV12" s="446">
        <v>1800000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408336</v>
      </c>
      <c r="S13" s="528"/>
      <c r="T13" s="528"/>
      <c r="U13" s="528"/>
      <c r="V13" s="529"/>
      <c r="W13" s="462" t="s">
        <v>134</v>
      </c>
      <c r="X13" s="463"/>
      <c r="Y13" s="463"/>
      <c r="Z13" s="463"/>
      <c r="AA13" s="463"/>
      <c r="AB13" s="453"/>
      <c r="AC13" s="497">
        <v>2221</v>
      </c>
      <c r="AD13" s="498"/>
      <c r="AE13" s="498"/>
      <c r="AF13" s="498"/>
      <c r="AG13" s="537"/>
      <c r="AH13" s="497">
        <v>2296</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-514374</v>
      </c>
      <c r="BO13" s="447"/>
      <c r="BP13" s="447"/>
      <c r="BQ13" s="447"/>
      <c r="BR13" s="447"/>
      <c r="BS13" s="447"/>
      <c r="BT13" s="447"/>
      <c r="BU13" s="448"/>
      <c r="BV13" s="446">
        <v>-2808243</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4.0999999999999996</v>
      </c>
      <c r="CU13" s="444"/>
      <c r="CV13" s="444"/>
      <c r="CW13" s="444"/>
      <c r="CX13" s="444"/>
      <c r="CY13" s="444"/>
      <c r="CZ13" s="444"/>
      <c r="DA13" s="445"/>
      <c r="DB13" s="443">
        <v>4.3</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412690</v>
      </c>
      <c r="S14" s="528"/>
      <c r="T14" s="528"/>
      <c r="U14" s="528"/>
      <c r="V14" s="529"/>
      <c r="W14" s="436"/>
      <c r="X14" s="437"/>
      <c r="Y14" s="437"/>
      <c r="Z14" s="437"/>
      <c r="AA14" s="437"/>
      <c r="AB14" s="426"/>
      <c r="AC14" s="530">
        <v>1.3</v>
      </c>
      <c r="AD14" s="531"/>
      <c r="AE14" s="531"/>
      <c r="AF14" s="531"/>
      <c r="AG14" s="532"/>
      <c r="AH14" s="530">
        <v>1.3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t="s">
        <v>124</v>
      </c>
      <c r="CU14" s="542"/>
      <c r="CV14" s="542"/>
      <c r="CW14" s="542"/>
      <c r="CX14" s="542"/>
      <c r="CY14" s="542"/>
      <c r="CZ14" s="542"/>
      <c r="DA14" s="543"/>
      <c r="DB14" s="541" t="s">
        <v>123</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141</v>
      </c>
      <c r="N15" s="535"/>
      <c r="O15" s="535"/>
      <c r="P15" s="535"/>
      <c r="Q15" s="536"/>
      <c r="R15" s="527">
        <v>405322</v>
      </c>
      <c r="S15" s="528"/>
      <c r="T15" s="528"/>
      <c r="U15" s="528"/>
      <c r="V15" s="529"/>
      <c r="W15" s="462" t="s">
        <v>142</v>
      </c>
      <c r="X15" s="463"/>
      <c r="Y15" s="463"/>
      <c r="Z15" s="463"/>
      <c r="AA15" s="463"/>
      <c r="AB15" s="453"/>
      <c r="AC15" s="497">
        <v>33241</v>
      </c>
      <c r="AD15" s="498"/>
      <c r="AE15" s="498"/>
      <c r="AF15" s="498"/>
      <c r="AG15" s="537"/>
      <c r="AH15" s="497">
        <v>32243</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54036004</v>
      </c>
      <c r="BO15" s="410"/>
      <c r="BP15" s="410"/>
      <c r="BQ15" s="410"/>
      <c r="BR15" s="410"/>
      <c r="BS15" s="410"/>
      <c r="BT15" s="410"/>
      <c r="BU15" s="411"/>
      <c r="BV15" s="409">
        <v>52972266</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18.8</v>
      </c>
      <c r="AD16" s="531"/>
      <c r="AE16" s="531"/>
      <c r="AF16" s="531"/>
      <c r="AG16" s="532"/>
      <c r="AH16" s="530">
        <v>18.5</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56585598</v>
      </c>
      <c r="BO16" s="447"/>
      <c r="BP16" s="447"/>
      <c r="BQ16" s="447"/>
      <c r="BR16" s="447"/>
      <c r="BS16" s="447"/>
      <c r="BT16" s="447"/>
      <c r="BU16" s="448"/>
      <c r="BV16" s="446">
        <v>55790192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141545</v>
      </c>
      <c r="AD17" s="498"/>
      <c r="AE17" s="498"/>
      <c r="AF17" s="498"/>
      <c r="AG17" s="537"/>
      <c r="AH17" s="497">
        <v>139571</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69685263</v>
      </c>
      <c r="BO17" s="447"/>
      <c r="BP17" s="447"/>
      <c r="BQ17" s="447"/>
      <c r="BR17" s="447"/>
      <c r="BS17" s="447"/>
      <c r="BT17" s="447"/>
      <c r="BU17" s="448"/>
      <c r="BV17" s="446">
        <v>68342788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152</v>
      </c>
      <c r="C18" s="489"/>
      <c r="D18" s="489"/>
      <c r="E18" s="558"/>
      <c r="F18" s="558"/>
      <c r="G18" s="558"/>
      <c r="H18" s="558"/>
      <c r="I18" s="558"/>
      <c r="J18" s="558"/>
      <c r="K18" s="558"/>
      <c r="L18" s="559">
        <v>114.74</v>
      </c>
      <c r="M18" s="559"/>
      <c r="N18" s="559"/>
      <c r="O18" s="559"/>
      <c r="P18" s="559"/>
      <c r="Q18" s="559"/>
      <c r="R18" s="560"/>
      <c r="S18" s="560"/>
      <c r="T18" s="560"/>
      <c r="U18" s="560"/>
      <c r="V18" s="561"/>
      <c r="W18" s="464"/>
      <c r="X18" s="465"/>
      <c r="Y18" s="465"/>
      <c r="Z18" s="465"/>
      <c r="AA18" s="465"/>
      <c r="AB18" s="456"/>
      <c r="AC18" s="562">
        <v>80</v>
      </c>
      <c r="AD18" s="563"/>
      <c r="AE18" s="563"/>
      <c r="AF18" s="563"/>
      <c r="AG18" s="564"/>
      <c r="AH18" s="562">
        <v>80.2</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70605436</v>
      </c>
      <c r="BO18" s="447"/>
      <c r="BP18" s="447"/>
      <c r="BQ18" s="447"/>
      <c r="BR18" s="447"/>
      <c r="BS18" s="447"/>
      <c r="BT18" s="447"/>
      <c r="BU18" s="448"/>
      <c r="BV18" s="446">
        <v>69595749</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154</v>
      </c>
      <c r="C19" s="489"/>
      <c r="D19" s="489"/>
      <c r="E19" s="558"/>
      <c r="F19" s="558"/>
      <c r="G19" s="558"/>
      <c r="H19" s="558"/>
      <c r="I19" s="558"/>
      <c r="J19" s="558"/>
      <c r="K19" s="558"/>
      <c r="L19" s="566">
        <v>3608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89220500</v>
      </c>
      <c r="BO19" s="447"/>
      <c r="BP19" s="447"/>
      <c r="BQ19" s="447"/>
      <c r="BR19" s="447"/>
      <c r="BS19" s="447"/>
      <c r="BT19" s="447"/>
      <c r="BU19" s="448"/>
      <c r="BV19" s="446">
        <v>86999017</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156</v>
      </c>
      <c r="C20" s="489"/>
      <c r="D20" s="489"/>
      <c r="E20" s="558"/>
      <c r="F20" s="558"/>
      <c r="G20" s="558"/>
      <c r="H20" s="558"/>
      <c r="I20" s="558"/>
      <c r="J20" s="558"/>
      <c r="K20" s="558"/>
      <c r="L20" s="566">
        <v>175691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92261013</v>
      </c>
      <c r="BO23" s="447"/>
      <c r="BP23" s="447"/>
      <c r="BQ23" s="447"/>
      <c r="BR23" s="447"/>
      <c r="BS23" s="447"/>
      <c r="BT23" s="447"/>
      <c r="BU23" s="448"/>
      <c r="BV23" s="446">
        <v>94835242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165</v>
      </c>
      <c r="F24" s="476"/>
      <c r="G24" s="476"/>
      <c r="H24" s="476"/>
      <c r="I24" s="476"/>
      <c r="J24" s="476"/>
      <c r="K24" s="477"/>
      <c r="L24" s="497">
        <v>1</v>
      </c>
      <c r="M24" s="498"/>
      <c r="N24" s="498"/>
      <c r="O24" s="498"/>
      <c r="P24" s="537"/>
      <c r="Q24" s="497">
        <v>9550</v>
      </c>
      <c r="R24" s="498"/>
      <c r="S24" s="498"/>
      <c r="T24" s="498"/>
      <c r="U24" s="498"/>
      <c r="V24" s="537"/>
      <c r="W24" s="596"/>
      <c r="X24" s="584"/>
      <c r="Y24" s="585"/>
      <c r="Z24" s="496" t="s">
        <v>166</v>
      </c>
      <c r="AA24" s="476"/>
      <c r="AB24" s="476"/>
      <c r="AC24" s="476"/>
      <c r="AD24" s="476"/>
      <c r="AE24" s="476"/>
      <c r="AF24" s="476"/>
      <c r="AG24" s="477"/>
      <c r="AH24" s="497">
        <v>2320</v>
      </c>
      <c r="AI24" s="498"/>
      <c r="AJ24" s="498"/>
      <c r="AK24" s="498"/>
      <c r="AL24" s="537"/>
      <c r="AM24" s="497">
        <v>7069040</v>
      </c>
      <c r="AN24" s="498"/>
      <c r="AO24" s="498"/>
      <c r="AP24" s="498"/>
      <c r="AQ24" s="498"/>
      <c r="AR24" s="537"/>
      <c r="AS24" s="497">
        <v>3047</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65365870</v>
      </c>
      <c r="BO24" s="447"/>
      <c r="BP24" s="447"/>
      <c r="BQ24" s="447"/>
      <c r="BR24" s="447"/>
      <c r="BS24" s="447"/>
      <c r="BT24" s="447"/>
      <c r="BU24" s="448"/>
      <c r="BV24" s="446">
        <v>69275433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168</v>
      </c>
      <c r="F25" s="476"/>
      <c r="G25" s="476"/>
      <c r="H25" s="476"/>
      <c r="I25" s="476"/>
      <c r="J25" s="476"/>
      <c r="K25" s="477"/>
      <c r="L25" s="497">
        <v>2</v>
      </c>
      <c r="M25" s="498"/>
      <c r="N25" s="498"/>
      <c r="O25" s="498"/>
      <c r="P25" s="537"/>
      <c r="Q25" s="497">
        <v>7850</v>
      </c>
      <c r="R25" s="498"/>
      <c r="S25" s="498"/>
      <c r="T25" s="498"/>
      <c r="U25" s="498"/>
      <c r="V25" s="537"/>
      <c r="W25" s="596"/>
      <c r="X25" s="584"/>
      <c r="Y25" s="585"/>
      <c r="Z25" s="496" t="s">
        <v>169</v>
      </c>
      <c r="AA25" s="476"/>
      <c r="AB25" s="476"/>
      <c r="AC25" s="476"/>
      <c r="AD25" s="476"/>
      <c r="AE25" s="476"/>
      <c r="AF25" s="476"/>
      <c r="AG25" s="477"/>
      <c r="AH25" s="497">
        <v>461</v>
      </c>
      <c r="AI25" s="498"/>
      <c r="AJ25" s="498"/>
      <c r="AK25" s="498"/>
      <c r="AL25" s="537"/>
      <c r="AM25" s="497">
        <v>1411121</v>
      </c>
      <c r="AN25" s="498"/>
      <c r="AO25" s="498"/>
      <c r="AP25" s="498"/>
      <c r="AQ25" s="498"/>
      <c r="AR25" s="537"/>
      <c r="AS25" s="497">
        <v>3061</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33772285</v>
      </c>
      <c r="BO25" s="410"/>
      <c r="BP25" s="410"/>
      <c r="BQ25" s="410"/>
      <c r="BR25" s="410"/>
      <c r="BS25" s="410"/>
      <c r="BT25" s="410"/>
      <c r="BU25" s="411"/>
      <c r="BV25" s="409">
        <v>32621219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v>1</v>
      </c>
      <c r="M26" s="498"/>
      <c r="N26" s="498"/>
      <c r="O26" s="498"/>
      <c r="P26" s="537"/>
      <c r="Q26" s="497">
        <v>7160</v>
      </c>
      <c r="R26" s="498"/>
      <c r="S26" s="498"/>
      <c r="T26" s="498"/>
      <c r="U26" s="498"/>
      <c r="V26" s="537"/>
      <c r="W26" s="596"/>
      <c r="X26" s="584"/>
      <c r="Y26" s="585"/>
      <c r="Z26" s="496" t="s">
        <v>172</v>
      </c>
      <c r="AA26" s="606"/>
      <c r="AB26" s="606"/>
      <c r="AC26" s="606"/>
      <c r="AD26" s="606"/>
      <c r="AE26" s="606"/>
      <c r="AF26" s="606"/>
      <c r="AG26" s="607"/>
      <c r="AH26" s="497">
        <v>155</v>
      </c>
      <c r="AI26" s="498"/>
      <c r="AJ26" s="498"/>
      <c r="AK26" s="498"/>
      <c r="AL26" s="537"/>
      <c r="AM26" s="497">
        <v>496930</v>
      </c>
      <c r="AN26" s="498"/>
      <c r="AO26" s="498"/>
      <c r="AP26" s="498"/>
      <c r="AQ26" s="498"/>
      <c r="AR26" s="537"/>
      <c r="AS26" s="497">
        <v>3206</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123</v>
      </c>
      <c r="BO26" s="447"/>
      <c r="BP26" s="447"/>
      <c r="BQ26" s="447"/>
      <c r="BR26" s="447"/>
      <c r="BS26" s="447"/>
      <c r="BT26" s="447"/>
      <c r="BU26" s="448"/>
      <c r="BV26" s="446" t="s">
        <v>123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6630</v>
      </c>
      <c r="R27" s="498"/>
      <c r="S27" s="498"/>
      <c r="T27" s="498"/>
      <c r="U27" s="498"/>
      <c r="V27" s="537"/>
      <c r="W27" s="596"/>
      <c r="X27" s="584"/>
      <c r="Y27" s="585"/>
      <c r="Z27" s="496" t="s">
        <v>175</v>
      </c>
      <c r="AA27" s="476"/>
      <c r="AB27" s="476"/>
      <c r="AC27" s="476"/>
      <c r="AD27" s="476"/>
      <c r="AE27" s="476"/>
      <c r="AF27" s="476"/>
      <c r="AG27" s="477"/>
      <c r="AH27" s="497">
        <v>95</v>
      </c>
      <c r="AI27" s="498"/>
      <c r="AJ27" s="498"/>
      <c r="AK27" s="498"/>
      <c r="AL27" s="537"/>
      <c r="AM27" s="497">
        <v>363407</v>
      </c>
      <c r="AN27" s="498"/>
      <c r="AO27" s="498"/>
      <c r="AP27" s="498"/>
      <c r="AQ27" s="498"/>
      <c r="AR27" s="537"/>
      <c r="AS27" s="497">
        <v>3825</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4967640</v>
      </c>
      <c r="BO27" s="620"/>
      <c r="BP27" s="620"/>
      <c r="BQ27" s="620"/>
      <c r="BR27" s="620"/>
      <c r="BS27" s="620"/>
      <c r="BT27" s="620"/>
      <c r="BU27" s="621"/>
      <c r="BV27" s="619">
        <v>4967632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5930</v>
      </c>
      <c r="R28" s="498"/>
      <c r="S28" s="498"/>
      <c r="T28" s="498"/>
      <c r="U28" s="498"/>
      <c r="V28" s="537"/>
      <c r="W28" s="596"/>
      <c r="X28" s="584"/>
      <c r="Y28" s="585"/>
      <c r="Z28" s="496" t="s">
        <v>178</v>
      </c>
      <c r="AA28" s="476"/>
      <c r="AB28" s="476"/>
      <c r="AC28" s="476"/>
      <c r="AD28" s="476"/>
      <c r="AE28" s="476"/>
      <c r="AF28" s="476"/>
      <c r="AG28" s="477"/>
      <c r="AH28" s="497" t="s">
        <v>179</v>
      </c>
      <c r="AI28" s="498"/>
      <c r="AJ28" s="498"/>
      <c r="AK28" s="498"/>
      <c r="AL28" s="537"/>
      <c r="AM28" s="497" t="s">
        <v>179</v>
      </c>
      <c r="AN28" s="498"/>
      <c r="AO28" s="498"/>
      <c r="AP28" s="498"/>
      <c r="AQ28" s="498"/>
      <c r="AR28" s="537"/>
      <c r="AS28" s="497" t="s">
        <v>179</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10514486</v>
      </c>
      <c r="BO28" s="410"/>
      <c r="BP28" s="410"/>
      <c r="BQ28" s="410"/>
      <c r="BR28" s="410"/>
      <c r="BS28" s="410"/>
      <c r="BT28" s="410"/>
      <c r="BU28" s="411"/>
      <c r="BV28" s="409">
        <v>10511476</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181</v>
      </c>
      <c r="F29" s="476"/>
      <c r="G29" s="476"/>
      <c r="H29" s="476"/>
      <c r="I29" s="476"/>
      <c r="J29" s="476"/>
      <c r="K29" s="477"/>
      <c r="L29" s="497">
        <v>34</v>
      </c>
      <c r="M29" s="498"/>
      <c r="N29" s="498"/>
      <c r="O29" s="498"/>
      <c r="P29" s="537"/>
      <c r="Q29" s="497">
        <v>5730</v>
      </c>
      <c r="R29" s="498"/>
      <c r="S29" s="498"/>
      <c r="T29" s="498"/>
      <c r="U29" s="498"/>
      <c r="V29" s="537"/>
      <c r="W29" s="597"/>
      <c r="X29" s="598"/>
      <c r="Y29" s="599"/>
      <c r="Z29" s="496" t="s">
        <v>182</v>
      </c>
      <c r="AA29" s="476"/>
      <c r="AB29" s="476"/>
      <c r="AC29" s="476"/>
      <c r="AD29" s="476"/>
      <c r="AE29" s="476"/>
      <c r="AF29" s="476"/>
      <c r="AG29" s="477"/>
      <c r="AH29" s="497">
        <v>2415</v>
      </c>
      <c r="AI29" s="498"/>
      <c r="AJ29" s="498"/>
      <c r="AK29" s="498"/>
      <c r="AL29" s="537"/>
      <c r="AM29" s="497">
        <v>7432447</v>
      </c>
      <c r="AN29" s="498"/>
      <c r="AO29" s="498"/>
      <c r="AP29" s="498"/>
      <c r="AQ29" s="498"/>
      <c r="AR29" s="537"/>
      <c r="AS29" s="497">
        <v>3078</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t="s">
        <v>179</v>
      </c>
      <c r="BO29" s="447"/>
      <c r="BP29" s="447"/>
      <c r="BQ29" s="447"/>
      <c r="BR29" s="447"/>
      <c r="BS29" s="447"/>
      <c r="BT29" s="447"/>
      <c r="BU29" s="448"/>
      <c r="BV29" s="446" t="s">
        <v>179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101.9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18999658</v>
      </c>
      <c r="BO30" s="620"/>
      <c r="BP30" s="620"/>
      <c r="BQ30" s="620"/>
      <c r="BR30" s="620"/>
      <c r="BS30" s="620"/>
      <c r="BT30" s="620"/>
      <c r="BU30" s="621"/>
      <c r="BV30" s="619">
        <v>16511363</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193</v>
      </c>
      <c r="V33" s="470"/>
      <c r="W33" s="435" t="s">
        <v>192</v>
      </c>
      <c r="X33" s="435"/>
      <c r="Y33" s="435"/>
      <c r="Z33" s="435"/>
      <c r="AA33" s="435"/>
      <c r="AB33" s="435"/>
      <c r="AC33" s="435"/>
      <c r="AD33" s="435"/>
      <c r="AE33" s="435"/>
      <c r="AF33" s="435"/>
      <c r="AG33" s="435"/>
      <c r="AH33" s="435"/>
      <c r="AI33" s="435"/>
      <c r="AJ33" s="435"/>
      <c r="AK33" s="435"/>
      <c r="AL33" s="195"/>
      <c r="AM33" s="470" t="s">
        <v>191</v>
      </c>
      <c r="AN33" s="470"/>
      <c r="AO33" s="435" t="s">
        <v>192</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193</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5</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10</v>
      </c>
      <c r="AN34" s="632"/>
      <c r="AO34" s="633" t="str">
        <f>IF('各会計、関係団体の財政状況及び健全化判断比率'!B33="","",'各会計、関係団体の財政状況及び健全化判断比率'!B33)</f>
        <v>水道事業会計</v>
      </c>
      <c r="AP34" s="633"/>
      <c r="AQ34" s="633"/>
      <c r="AR34" s="633"/>
      <c r="AS34" s="633"/>
      <c r="AT34" s="633"/>
      <c r="AU34" s="633"/>
      <c r="AV34" s="633"/>
      <c r="AW34" s="633"/>
      <c r="AX34" s="633"/>
      <c r="AY34" s="633"/>
      <c r="AZ34" s="633"/>
      <c r="BA34" s="633"/>
      <c r="BB34" s="633"/>
      <c r="BC34" s="633"/>
      <c r="BD34" s="193"/>
      <c r="BE34" s="632">
        <f>IF(BG34="","",MAX(C34:D43,U34:V43,AM34:AN43)+1)</f>
        <v>13</v>
      </c>
      <c r="BF34" s="632"/>
      <c r="BG34" s="633" t="str">
        <f>IF('各会計、関係団体の財政状況及び健全化判断比率'!B36="","",'各会計、関係団体の財政状況及び健全化判断比率'!B36)</f>
        <v>公設総合地方卸売市場事業特別会計</v>
      </c>
      <c r="BH34" s="633"/>
      <c r="BI34" s="633"/>
      <c r="BJ34" s="633"/>
      <c r="BK34" s="633"/>
      <c r="BL34" s="633"/>
      <c r="BM34" s="633"/>
      <c r="BN34" s="633"/>
      <c r="BO34" s="633"/>
      <c r="BP34" s="633"/>
      <c r="BQ34" s="633"/>
      <c r="BR34" s="633"/>
      <c r="BS34" s="633"/>
      <c r="BT34" s="633"/>
      <c r="BU34" s="633"/>
      <c r="BV34" s="193"/>
      <c r="BW34" s="632">
        <f>IF(BY34="","",MAX(C34:D43,U34:V43,AM34:AN43,BE34:BF43)+1)</f>
        <v>14</v>
      </c>
      <c r="BX34" s="632"/>
      <c r="BY34" s="633" t="str">
        <f>IF('各会計、関係団体の財政状況及び健全化判断比率'!B68="","",'各会計、関係団体の財政状況及び健全化判断比率'!B68)</f>
        <v>千葉県市町村総合事務組合（一般会計）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23</v>
      </c>
      <c r="CP34" s="632"/>
      <c r="CQ34" s="633" t="str">
        <f>IF('各会計、関係団体の財政状況及び健全化判断比率'!BS7="","",'各会計、関係団体の財政状況及び健全化判断比率'!BS7)</f>
        <v>柏市まちづくり公社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柏都市計画事業北柏駅北口土地区画整理事業特別会計</v>
      </c>
      <c r="F35" s="633"/>
      <c r="G35" s="633"/>
      <c r="H35" s="633"/>
      <c r="I35" s="633"/>
      <c r="J35" s="633"/>
      <c r="K35" s="633"/>
      <c r="L35" s="633"/>
      <c r="M35" s="633"/>
      <c r="N35" s="633"/>
      <c r="O35" s="633"/>
      <c r="P35" s="633"/>
      <c r="Q35" s="633"/>
      <c r="R35" s="633"/>
      <c r="S35" s="633"/>
      <c r="T35" s="193"/>
      <c r="U35" s="632">
        <f>IF(W35="","",U34+1)</f>
        <v>6</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f t="shared" ref="AM35:AM43" si="0">IF(AO35="","",AM34+1)</f>
        <v>11</v>
      </c>
      <c r="AN35" s="632"/>
      <c r="AO35" s="633" t="str">
        <f>IF('各会計、関係団体の財政状況及び健全化判断比率'!B34="","",'各会計、関係団体の財政状況及び健全化判断比率'!B34)</f>
        <v>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15</v>
      </c>
      <c r="BX35" s="632"/>
      <c r="BY35" s="633" t="str">
        <f>IF('各会計、関係団体の財政状況及び健全化判断比率'!B69="","",'各会計、関係団体の財政状況及び健全化判断比率'!B69)</f>
        <v>千葉県市町村総合事務組合（千葉県自治会館管理運営特別会計）</v>
      </c>
      <c r="BZ35" s="633"/>
      <c r="CA35" s="633"/>
      <c r="CB35" s="633"/>
      <c r="CC35" s="633"/>
      <c r="CD35" s="633"/>
      <c r="CE35" s="633"/>
      <c r="CF35" s="633"/>
      <c r="CG35" s="633"/>
      <c r="CH35" s="633"/>
      <c r="CI35" s="633"/>
      <c r="CJ35" s="633"/>
      <c r="CK35" s="633"/>
      <c r="CL35" s="633"/>
      <c r="CM35" s="633"/>
      <c r="CN35" s="193"/>
      <c r="CO35" s="632">
        <f t="shared" ref="CO35:CO43" si="3">IF(CQ35="","",CO34+1)</f>
        <v>24</v>
      </c>
      <c r="CP35" s="632"/>
      <c r="CQ35" s="633" t="str">
        <f>IF('各会計、関係団体の財政状況及び健全化判断比率'!BS8="","",'各会計、関係団体の財政状況及び健全化判断比率'!BS8)</f>
        <v>柏市みどりの基金</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学校給食センター事業特別会計</v>
      </c>
      <c r="F36" s="633"/>
      <c r="G36" s="633"/>
      <c r="H36" s="633"/>
      <c r="I36" s="633"/>
      <c r="J36" s="633"/>
      <c r="K36" s="633"/>
      <c r="L36" s="633"/>
      <c r="M36" s="633"/>
      <c r="N36" s="633"/>
      <c r="O36" s="633"/>
      <c r="P36" s="633"/>
      <c r="Q36" s="633"/>
      <c r="R36" s="633"/>
      <c r="S36" s="633"/>
      <c r="T36" s="193"/>
      <c r="U36" s="632">
        <f t="shared" ref="U36:U43" si="4">IF(W36="","",U35+1)</f>
        <v>7</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93"/>
      <c r="AM36" s="632">
        <f t="shared" si="0"/>
        <v>12</v>
      </c>
      <c r="AN36" s="632"/>
      <c r="AO36" s="633" t="str">
        <f>IF('各会計、関係団体の財政状況及び健全化判断比率'!B35="","",'各会計、関係団体の財政状況及び健全化判断比率'!B35)</f>
        <v>病院事業会計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16</v>
      </c>
      <c r="BX36" s="632"/>
      <c r="BY36" s="633" t="str">
        <f>IF('各会計、関係団体の財政状況及び健全化判断比率'!B70="","",'各会計、関係団体の財政状況及び健全化判断比率'!B70)</f>
        <v>千葉県市町村総合事務組合（千葉県自治研修センター特別会計）</v>
      </c>
      <c r="BZ36" s="633"/>
      <c r="CA36" s="633"/>
      <c r="CB36" s="633"/>
      <c r="CC36" s="633"/>
      <c r="CD36" s="633"/>
      <c r="CE36" s="633"/>
      <c r="CF36" s="633"/>
      <c r="CG36" s="633"/>
      <c r="CH36" s="633"/>
      <c r="CI36" s="633"/>
      <c r="CJ36" s="633"/>
      <c r="CK36" s="633"/>
      <c r="CL36" s="633"/>
      <c r="CM36" s="633"/>
      <c r="CN36" s="193"/>
      <c r="CO36" s="632">
        <f t="shared" si="3"/>
        <v>25</v>
      </c>
      <c r="CP36" s="632"/>
      <c r="CQ36" s="633" t="str">
        <f>IF('各会計、関係団体の財政状況及び健全化判断比率'!BS9="","",'各会計、関係団体の財政状況及び健全化判断比率'!BS9)</f>
        <v>柏市医療公社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v>
      </c>
      <c r="DH36" s="634"/>
      <c r="DI36" s="197"/>
      <c r="DJ36" s="165"/>
      <c r="DK36" s="165"/>
      <c r="DL36" s="165"/>
      <c r="DM36" s="165"/>
      <c r="DN36" s="165"/>
      <c r="DO36" s="165"/>
    </row>
    <row r="37" spans="1:119" ht="32.25" customHeight="1" x14ac:dyDescent="0.15">
      <c r="A37" s="166"/>
      <c r="B37" s="192"/>
      <c r="C37" s="632">
        <f>IF(E37="","",C36+1)</f>
        <v>4</v>
      </c>
      <c r="D37" s="632"/>
      <c r="E37" s="633" t="str">
        <f>IF('各会計、関係団体の財政状況及び健全化判断比率'!B10="","",'各会計、関係団体の財政状況及び健全化判断比率'!B10)</f>
        <v>母子父子寡婦福祉資金貸付事業特別会計</v>
      </c>
      <c r="F37" s="633"/>
      <c r="G37" s="633"/>
      <c r="H37" s="633"/>
      <c r="I37" s="633"/>
      <c r="J37" s="633"/>
      <c r="K37" s="633"/>
      <c r="L37" s="633"/>
      <c r="M37" s="633"/>
      <c r="N37" s="633"/>
      <c r="O37" s="633"/>
      <c r="P37" s="633"/>
      <c r="Q37" s="633"/>
      <c r="R37" s="633"/>
      <c r="S37" s="633"/>
      <c r="T37" s="193"/>
      <c r="U37" s="632">
        <f t="shared" si="4"/>
        <v>8</v>
      </c>
      <c r="V37" s="632"/>
      <c r="W37" s="633" t="str">
        <f>IF('各会計、関係団体の財政状況及び健全化判断比率'!B31="","",'各会計、関係団体の財政状況及び健全化判断比率'!B31)</f>
        <v>介護老人保健施設事業特別会計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17</v>
      </c>
      <c r="BX37" s="632"/>
      <c r="BY37" s="633" t="str">
        <f>IF('各会計、関係団体の財政状況及び健全化判断比率'!B71="","",'各会計、関係団体の財政状況及び健全化判断比率'!B71)</f>
        <v>千葉県市町村総合事務組合（千葉県市町村交通災害共済特別会計）</v>
      </c>
      <c r="BZ37" s="633"/>
      <c r="CA37" s="633"/>
      <c r="CB37" s="633"/>
      <c r="CC37" s="633"/>
      <c r="CD37" s="633"/>
      <c r="CE37" s="633"/>
      <c r="CF37" s="633"/>
      <c r="CG37" s="633"/>
      <c r="CH37" s="633"/>
      <c r="CI37" s="633"/>
      <c r="CJ37" s="633"/>
      <c r="CK37" s="633"/>
      <c r="CL37" s="633"/>
      <c r="CM37" s="633"/>
      <c r="CN37" s="193"/>
      <c r="CO37" s="632">
        <f t="shared" si="3"/>
        <v>26</v>
      </c>
      <c r="CP37" s="632"/>
      <c r="CQ37" s="633" t="str">
        <f>IF('各会計、関係団体の財政状況及び健全化判断比率'!BS10="","",'各会計、関係団体の財政状況及び健全化判断比率'!BS10)</f>
        <v>ディー・エス・ケイ</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9</v>
      </c>
      <c r="V38" s="632"/>
      <c r="W38" s="633" t="str">
        <f>IF('各会計、関係団体の財政状況及び健全化判断比率'!B32="","",'各会計、関係団体の財政状況及び健全化判断比率'!B32)</f>
        <v>駐車場事業特別会計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18</v>
      </c>
      <c r="BX38" s="632"/>
      <c r="BY38" s="633" t="str">
        <f>IF('各会計、関係団体の財政状況及び健全化判断比率'!B72="","",'各会計、関係団体の財政状況及び健全化判断比率'!B72)</f>
        <v>千葉県後期高齢者医療広域連合（一般会計）</v>
      </c>
      <c r="BZ38" s="633"/>
      <c r="CA38" s="633"/>
      <c r="CB38" s="633"/>
      <c r="CC38" s="633"/>
      <c r="CD38" s="633"/>
      <c r="CE38" s="633"/>
      <c r="CF38" s="633"/>
      <c r="CG38" s="633"/>
      <c r="CH38" s="633"/>
      <c r="CI38" s="633"/>
      <c r="CJ38" s="633"/>
      <c r="CK38" s="633"/>
      <c r="CL38" s="633"/>
      <c r="CM38" s="633"/>
      <c r="CN38" s="193"/>
      <c r="CO38" s="632">
        <f t="shared" si="3"/>
        <v>27</v>
      </c>
      <c r="CP38" s="632"/>
      <c r="CQ38" s="633" t="str">
        <f>IF('各会計、関係団体の財政状況及び健全化判断比率'!BS11="","",'各会計、関係団体の財政状況及び健全化判断比率'!BS11)</f>
        <v>柏市土地開発公社</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19</v>
      </c>
      <c r="BX39" s="632"/>
      <c r="BY39" s="633" t="str">
        <f>IF('各会計、関係団体の財政状況及び健全化判断比率'!B73="","",'各会計、関係団体の財政状況及び健全化判断比率'!B73)</f>
        <v>千葉県後期高齢者医療広域連合（後期高齢者医療特別会計）</v>
      </c>
      <c r="BZ39" s="633"/>
      <c r="CA39" s="633"/>
      <c r="CB39" s="633"/>
      <c r="CC39" s="633"/>
      <c r="CD39" s="633"/>
      <c r="CE39" s="633"/>
      <c r="CF39" s="633"/>
      <c r="CG39" s="633"/>
      <c r="CH39" s="633"/>
      <c r="CI39" s="633"/>
      <c r="CJ39" s="633"/>
      <c r="CK39" s="633"/>
      <c r="CL39" s="633"/>
      <c r="CM39" s="633"/>
      <c r="CN39" s="193"/>
      <c r="CO39" s="632">
        <f t="shared" si="3"/>
        <v>28</v>
      </c>
      <c r="CP39" s="632"/>
      <c r="CQ39" s="633" t="str">
        <f>IF('各会計、関係団体の財政状況及び健全化判断比率'!BS12="","",'各会計、関係団体の財政状況及び健全化判断比率'!BS12)</f>
        <v>道の駅しょうなん</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20</v>
      </c>
      <c r="BX40" s="632"/>
      <c r="BY40" s="633" t="str">
        <f>IF('各会計、関係団体の財政状況及び健全化判断比率'!B74="","",'各会計、関係団体の財政状況及び健全化判断比率'!B74)</f>
        <v>北千葉広域水道企業団（水道用水供給事業会計）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21</v>
      </c>
      <c r="BX41" s="632"/>
      <c r="BY41" s="633" t="str">
        <f>IF('各会計、関係団体の財政状況及び健全化判断比率'!B75="","",'各会計、関係団体の財政状況及び健全化判断比率'!B75)</f>
        <v>柏・白井・鎌ケ谷環境衛生組合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22</v>
      </c>
      <c r="BX42" s="632"/>
      <c r="BY42" s="633" t="str">
        <f>IF('各会計、関係団体の財政状況及び健全化判断比率'!B76="","",'各会計、関係団体の財政状況及び健全化判断比率'!B76)</f>
        <v>東葛中部地区総合開発事務組合（一般会計）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jnQF7QIA1IhKTTtsB9myelutEiXcgtfY61wl/7xcrh5Y6lOZtD66q/Xh9wf+Z6LsrIPgOp4rfOfR6OGspSVQQ==" saltValue="tpm0HeQOrB7ssLXyr8VEF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24" t="s">
        <v>563</v>
      </c>
      <c r="D34" s="1224"/>
      <c r="E34" s="1225"/>
      <c r="F34" s="32">
        <v>10.46</v>
      </c>
      <c r="G34" s="33">
        <v>10.84</v>
      </c>
      <c r="H34" s="33">
        <v>11.86</v>
      </c>
      <c r="I34" s="33">
        <v>12.49</v>
      </c>
      <c r="J34" s="34">
        <v>11.07</v>
      </c>
      <c r="K34" s="22"/>
      <c r="L34" s="22"/>
      <c r="M34" s="22"/>
      <c r="N34" s="22"/>
      <c r="O34" s="22"/>
      <c r="P34" s="22"/>
    </row>
    <row r="35" spans="1:16" ht="39" customHeight="1" x14ac:dyDescent="0.15">
      <c r="A35" s="22"/>
      <c r="B35" s="35"/>
      <c r="C35" s="1218" t="s">
        <v>564</v>
      </c>
      <c r="D35" s="1219"/>
      <c r="E35" s="1220"/>
      <c r="F35" s="36" t="s">
        <v>510</v>
      </c>
      <c r="G35" s="37">
        <v>3.11</v>
      </c>
      <c r="H35" s="37">
        <v>3.27</v>
      </c>
      <c r="I35" s="37">
        <v>3.64</v>
      </c>
      <c r="J35" s="38">
        <v>5.18</v>
      </c>
      <c r="K35" s="22"/>
      <c r="L35" s="22"/>
      <c r="M35" s="22"/>
      <c r="N35" s="22"/>
      <c r="O35" s="22"/>
      <c r="P35" s="22"/>
    </row>
    <row r="36" spans="1:16" ht="39" customHeight="1" x14ac:dyDescent="0.15">
      <c r="A36" s="22"/>
      <c r="B36" s="35"/>
      <c r="C36" s="1218" t="s">
        <v>565</v>
      </c>
      <c r="D36" s="1219"/>
      <c r="E36" s="1220"/>
      <c r="F36" s="36">
        <v>6.43</v>
      </c>
      <c r="G36" s="37">
        <v>4.75</v>
      </c>
      <c r="H36" s="37">
        <v>5.03</v>
      </c>
      <c r="I36" s="37">
        <v>3.52</v>
      </c>
      <c r="J36" s="38">
        <v>4.6900000000000004</v>
      </c>
      <c r="K36" s="22"/>
      <c r="L36" s="22"/>
      <c r="M36" s="22"/>
      <c r="N36" s="22"/>
      <c r="O36" s="22"/>
      <c r="P36" s="22"/>
    </row>
    <row r="37" spans="1:16" ht="39" customHeight="1" x14ac:dyDescent="0.15">
      <c r="A37" s="22"/>
      <c r="B37" s="35"/>
      <c r="C37" s="1218" t="s">
        <v>566</v>
      </c>
      <c r="D37" s="1219"/>
      <c r="E37" s="1220"/>
      <c r="F37" s="36">
        <v>3</v>
      </c>
      <c r="G37" s="37">
        <v>2.96</v>
      </c>
      <c r="H37" s="37">
        <v>3.01</v>
      </c>
      <c r="I37" s="37">
        <v>2.98</v>
      </c>
      <c r="J37" s="38">
        <v>2.97</v>
      </c>
      <c r="K37" s="22"/>
      <c r="L37" s="22"/>
      <c r="M37" s="22"/>
      <c r="N37" s="22"/>
      <c r="O37" s="22"/>
      <c r="P37" s="22"/>
    </row>
    <row r="38" spans="1:16" ht="39" customHeight="1" x14ac:dyDescent="0.15">
      <c r="A38" s="22"/>
      <c r="B38" s="35"/>
      <c r="C38" s="1218" t="s">
        <v>567</v>
      </c>
      <c r="D38" s="1219"/>
      <c r="E38" s="1220"/>
      <c r="F38" s="36">
        <v>2.88</v>
      </c>
      <c r="G38" s="37">
        <v>2.64</v>
      </c>
      <c r="H38" s="37">
        <v>1.75</v>
      </c>
      <c r="I38" s="37">
        <v>3.14</v>
      </c>
      <c r="J38" s="38">
        <v>1.61</v>
      </c>
      <c r="K38" s="22"/>
      <c r="L38" s="22"/>
      <c r="M38" s="22"/>
      <c r="N38" s="22"/>
      <c r="O38" s="22"/>
      <c r="P38" s="22"/>
    </row>
    <row r="39" spans="1:16" ht="39" customHeight="1" x14ac:dyDescent="0.15">
      <c r="A39" s="22"/>
      <c r="B39" s="35"/>
      <c r="C39" s="1218" t="s">
        <v>568</v>
      </c>
      <c r="D39" s="1219"/>
      <c r="E39" s="1220"/>
      <c r="F39" s="36">
        <v>0.1</v>
      </c>
      <c r="G39" s="37">
        <v>0.12</v>
      </c>
      <c r="H39" s="37">
        <v>0.42</v>
      </c>
      <c r="I39" s="37">
        <v>1.02</v>
      </c>
      <c r="J39" s="38">
        <v>0.39</v>
      </c>
      <c r="K39" s="22"/>
      <c r="L39" s="22"/>
      <c r="M39" s="22"/>
      <c r="N39" s="22"/>
      <c r="O39" s="22"/>
      <c r="P39" s="22"/>
    </row>
    <row r="40" spans="1:16" ht="39" customHeight="1" x14ac:dyDescent="0.15">
      <c r="A40" s="22"/>
      <c r="B40" s="35"/>
      <c r="C40" s="1218" t="s">
        <v>569</v>
      </c>
      <c r="D40" s="1219"/>
      <c r="E40" s="1220"/>
      <c r="F40" s="36">
        <v>0.3</v>
      </c>
      <c r="G40" s="37">
        <v>0.32</v>
      </c>
      <c r="H40" s="37">
        <v>0.34</v>
      </c>
      <c r="I40" s="37">
        <v>0.26</v>
      </c>
      <c r="J40" s="38">
        <v>0.14000000000000001</v>
      </c>
      <c r="K40" s="22"/>
      <c r="L40" s="22"/>
      <c r="M40" s="22"/>
      <c r="N40" s="22"/>
      <c r="O40" s="22"/>
      <c r="P40" s="22"/>
    </row>
    <row r="41" spans="1:16" ht="39" customHeight="1" x14ac:dyDescent="0.15">
      <c r="A41" s="22"/>
      <c r="B41" s="35"/>
      <c r="C41" s="1218" t="s">
        <v>570</v>
      </c>
      <c r="D41" s="1219"/>
      <c r="E41" s="1220"/>
      <c r="F41" s="36">
        <v>0.03</v>
      </c>
      <c r="G41" s="37">
        <v>0.03</v>
      </c>
      <c r="H41" s="37">
        <v>0.05</v>
      </c>
      <c r="I41" s="37">
        <v>0.13</v>
      </c>
      <c r="J41" s="38">
        <v>0.09</v>
      </c>
      <c r="K41" s="22"/>
      <c r="L41" s="22"/>
      <c r="M41" s="22"/>
      <c r="N41" s="22"/>
      <c r="O41" s="22"/>
      <c r="P41" s="22"/>
    </row>
    <row r="42" spans="1:16" ht="39" customHeight="1" x14ac:dyDescent="0.15">
      <c r="A42" s="22"/>
      <c r="B42" s="39"/>
      <c r="C42" s="1218" t="s">
        <v>571</v>
      </c>
      <c r="D42" s="1219"/>
      <c r="E42" s="1220"/>
      <c r="F42" s="36" t="s">
        <v>510</v>
      </c>
      <c r="G42" s="37" t="s">
        <v>510</v>
      </c>
      <c r="H42" s="37" t="s">
        <v>510</v>
      </c>
      <c r="I42" s="37" t="s">
        <v>510</v>
      </c>
      <c r="J42" s="38" t="s">
        <v>510</v>
      </c>
      <c r="K42" s="22"/>
      <c r="L42" s="22"/>
      <c r="M42" s="22"/>
      <c r="N42" s="22"/>
      <c r="O42" s="22"/>
      <c r="P42" s="22"/>
    </row>
    <row r="43" spans="1:16" ht="39" customHeight="1" thickBot="1" x14ac:dyDescent="0.2">
      <c r="A43" s="22"/>
      <c r="B43" s="40"/>
      <c r="C43" s="1221" t="s">
        <v>572</v>
      </c>
      <c r="D43" s="1222"/>
      <c r="E43" s="1223"/>
      <c r="F43" s="41">
        <v>1.19</v>
      </c>
      <c r="G43" s="42">
        <v>0.19</v>
      </c>
      <c r="H43" s="42">
        <v>0.18</v>
      </c>
      <c r="I43" s="42">
        <v>0.16</v>
      </c>
      <c r="J43" s="43">
        <v>0.13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4aPs5xgIO1D70y4/xgJONlSlKcv8X8hz2XqZOy0HA2xpHv2IhMki3eHQePv39Wi9anCAbuJ5fHDHPbqWVR8Ug==" saltValue="2lYm69b5g7e77/kagjdN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12638</v>
      </c>
      <c r="L45" s="60">
        <v>12061</v>
      </c>
      <c r="M45" s="60">
        <v>12526</v>
      </c>
      <c r="N45" s="60">
        <v>11442</v>
      </c>
      <c r="O45" s="61">
        <v>10916</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510</v>
      </c>
      <c r="L46" s="64" t="s">
        <v>510</v>
      </c>
      <c r="M46" s="64" t="s">
        <v>510</v>
      </c>
      <c r="N46" s="64" t="s">
        <v>510</v>
      </c>
      <c r="O46" s="65" t="s">
        <v>510</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510</v>
      </c>
      <c r="L47" s="64" t="s">
        <v>510</v>
      </c>
      <c r="M47" s="64" t="s">
        <v>510</v>
      </c>
      <c r="N47" s="64" t="s">
        <v>510</v>
      </c>
      <c r="O47" s="65" t="s">
        <v>510</v>
      </c>
      <c r="P47" s="48"/>
      <c r="Q47" s="48"/>
      <c r="R47" s="48"/>
      <c r="S47" s="48"/>
      <c r="T47" s="48"/>
      <c r="U47" s="48"/>
    </row>
    <row r="48" spans="1:21" ht="30.75" customHeight="1" x14ac:dyDescent="0.15">
      <c r="A48" s="48"/>
      <c r="B48" s="1236"/>
      <c r="C48" s="1237"/>
      <c r="D48" s="62"/>
      <c r="E48" s="1228" t="s">
        <v>15</v>
      </c>
      <c r="F48" s="1228"/>
      <c r="G48" s="1228"/>
      <c r="H48" s="1228"/>
      <c r="I48" s="1228"/>
      <c r="J48" s="1229"/>
      <c r="K48" s="63">
        <v>2757</v>
      </c>
      <c r="L48" s="64">
        <v>1147</v>
      </c>
      <c r="M48" s="64">
        <v>1430</v>
      </c>
      <c r="N48" s="64">
        <v>1123</v>
      </c>
      <c r="O48" s="65">
        <v>1080</v>
      </c>
      <c r="P48" s="48"/>
      <c r="Q48" s="48"/>
      <c r="R48" s="48"/>
      <c r="S48" s="48"/>
      <c r="T48" s="48"/>
      <c r="U48" s="48"/>
    </row>
    <row r="49" spans="1:21" ht="30.75" customHeight="1" x14ac:dyDescent="0.15">
      <c r="A49" s="48"/>
      <c r="B49" s="1236"/>
      <c r="C49" s="1237"/>
      <c r="D49" s="62"/>
      <c r="E49" s="1228" t="s">
        <v>16</v>
      </c>
      <c r="F49" s="1228"/>
      <c r="G49" s="1228"/>
      <c r="H49" s="1228"/>
      <c r="I49" s="1228"/>
      <c r="J49" s="1229"/>
      <c r="K49" s="63">
        <v>135</v>
      </c>
      <c r="L49" s="64">
        <v>36</v>
      </c>
      <c r="M49" s="64">
        <v>30</v>
      </c>
      <c r="N49" s="64">
        <v>46</v>
      </c>
      <c r="O49" s="65">
        <v>49</v>
      </c>
      <c r="P49" s="48"/>
      <c r="Q49" s="48"/>
      <c r="R49" s="48"/>
      <c r="S49" s="48"/>
      <c r="T49" s="48"/>
      <c r="U49" s="48"/>
    </row>
    <row r="50" spans="1:21" ht="30.75" customHeight="1" x14ac:dyDescent="0.15">
      <c r="A50" s="48"/>
      <c r="B50" s="1236"/>
      <c r="C50" s="1237"/>
      <c r="D50" s="62"/>
      <c r="E50" s="1228" t="s">
        <v>17</v>
      </c>
      <c r="F50" s="1228"/>
      <c r="G50" s="1228"/>
      <c r="H50" s="1228"/>
      <c r="I50" s="1228"/>
      <c r="J50" s="1229"/>
      <c r="K50" s="63">
        <v>873</v>
      </c>
      <c r="L50" s="64">
        <v>402</v>
      </c>
      <c r="M50" s="64">
        <v>1010</v>
      </c>
      <c r="N50" s="64">
        <v>780</v>
      </c>
      <c r="O50" s="65">
        <v>1173</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510</v>
      </c>
      <c r="L51" s="64" t="s">
        <v>510</v>
      </c>
      <c r="M51" s="64" t="s">
        <v>510</v>
      </c>
      <c r="N51" s="64" t="s">
        <v>510</v>
      </c>
      <c r="O51" s="65" t="s">
        <v>510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12458</v>
      </c>
      <c r="L52" s="64">
        <v>11517</v>
      </c>
      <c r="M52" s="64">
        <v>10705</v>
      </c>
      <c r="N52" s="64">
        <v>11134</v>
      </c>
      <c r="O52" s="65">
        <v>11486</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3945</v>
      </c>
      <c r="L53" s="69">
        <v>2129</v>
      </c>
      <c r="M53" s="69">
        <v>4291</v>
      </c>
      <c r="N53" s="69">
        <v>2257</v>
      </c>
      <c r="O53" s="70">
        <v>1732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xrxHsC9+veo5DuFilJ6BX40Mw1jIQGFPmoaUrzdnEXdEb/mtfY65tF3yNgsOxYWmHlyreXVUQnQWWLibs0MTVw==" saltValue="z0DvW/fm6SAp5WMPPwcN2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firstPageNumber="1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553</v>
      </c>
      <c r="J40" s="79" t="s">
        <v>554</v>
      </c>
      <c r="K40" s="79" t="s">
        <v>555</v>
      </c>
      <c r="L40" s="79" t="s">
        <v>556</v>
      </c>
      <c r="M40" s="80" t="s">
        <v>557</v>
      </c>
    </row>
    <row r="41" spans="2:13" ht="27.75" customHeight="1" x14ac:dyDescent="0.15">
      <c r="B41" s="1242" t="s">
        <v>24</v>
      </c>
      <c r="C41" s="1243"/>
      <c r="D41" s="81"/>
      <c r="E41" s="1248" t="s">
        <v>25</v>
      </c>
      <c r="F41" s="1248"/>
      <c r="G41" s="1248"/>
      <c r="H41" s="1249"/>
      <c r="I41" s="82">
        <v>102529</v>
      </c>
      <c r="J41" s="83">
        <v>99959</v>
      </c>
      <c r="K41" s="83">
        <v>97222</v>
      </c>
      <c r="L41" s="83">
        <v>94998</v>
      </c>
      <c r="M41" s="84">
        <v>92384</v>
      </c>
    </row>
    <row r="42" spans="2:13" ht="27.75" customHeight="1" x14ac:dyDescent="0.15">
      <c r="B42" s="1244"/>
      <c r="C42" s="1245"/>
      <c r="D42" s="85"/>
      <c r="E42" s="1250" t="s">
        <v>26</v>
      </c>
      <c r="F42" s="1250"/>
      <c r="G42" s="1250"/>
      <c r="H42" s="1251"/>
      <c r="I42" s="86">
        <v>16840</v>
      </c>
      <c r="J42" s="87">
        <v>16212</v>
      </c>
      <c r="K42" s="87">
        <v>14386</v>
      </c>
      <c r="L42" s="87">
        <v>13564</v>
      </c>
      <c r="M42" s="88">
        <v>16876</v>
      </c>
    </row>
    <row r="43" spans="2:13" ht="27.75" customHeight="1" x14ac:dyDescent="0.15">
      <c r="B43" s="1244"/>
      <c r="C43" s="1245"/>
      <c r="D43" s="85"/>
      <c r="E43" s="1250" t="s">
        <v>27</v>
      </c>
      <c r="F43" s="1250"/>
      <c r="G43" s="1250"/>
      <c r="H43" s="1251"/>
      <c r="I43" s="86">
        <v>25561</v>
      </c>
      <c r="J43" s="87">
        <v>19188</v>
      </c>
      <c r="K43" s="87">
        <v>14871</v>
      </c>
      <c r="L43" s="87">
        <v>9848</v>
      </c>
      <c r="M43" s="88">
        <v>9918</v>
      </c>
    </row>
    <row r="44" spans="2:13" ht="27.75" customHeight="1" x14ac:dyDescent="0.15">
      <c r="B44" s="1244"/>
      <c r="C44" s="1245"/>
      <c r="D44" s="85"/>
      <c r="E44" s="1250" t="s">
        <v>28</v>
      </c>
      <c r="F44" s="1250"/>
      <c r="G44" s="1250"/>
      <c r="H44" s="1251"/>
      <c r="I44" s="86">
        <v>509</v>
      </c>
      <c r="J44" s="87">
        <v>650</v>
      </c>
      <c r="K44" s="87">
        <v>874</v>
      </c>
      <c r="L44" s="87">
        <v>843</v>
      </c>
      <c r="M44" s="88">
        <v>873</v>
      </c>
    </row>
    <row r="45" spans="2:13" ht="27.75" customHeight="1" x14ac:dyDescent="0.15">
      <c r="B45" s="1244"/>
      <c r="C45" s="1245"/>
      <c r="D45" s="85"/>
      <c r="E45" s="1250" t="s">
        <v>29</v>
      </c>
      <c r="F45" s="1250"/>
      <c r="G45" s="1250"/>
      <c r="H45" s="1251"/>
      <c r="I45" s="86">
        <v>23338</v>
      </c>
      <c r="J45" s="87">
        <v>21110</v>
      </c>
      <c r="K45" s="87">
        <v>18639</v>
      </c>
      <c r="L45" s="87">
        <v>18066</v>
      </c>
      <c r="M45" s="88">
        <v>17122</v>
      </c>
    </row>
    <row r="46" spans="2:13" ht="27.75" customHeight="1" x14ac:dyDescent="0.15">
      <c r="B46" s="1244"/>
      <c r="C46" s="1245"/>
      <c r="D46" s="89"/>
      <c r="E46" s="1250" t="s">
        <v>30</v>
      </c>
      <c r="F46" s="1250"/>
      <c r="G46" s="1250"/>
      <c r="H46" s="1251"/>
      <c r="I46" s="86">
        <v>835</v>
      </c>
      <c r="J46" s="87">
        <v>849</v>
      </c>
      <c r="K46" s="87">
        <v>880</v>
      </c>
      <c r="L46" s="87">
        <v>861</v>
      </c>
      <c r="M46" s="88">
        <v>861</v>
      </c>
    </row>
    <row r="47" spans="2:13" ht="27.75" customHeight="1" x14ac:dyDescent="0.15">
      <c r="B47" s="1244"/>
      <c r="C47" s="1245"/>
      <c r="D47" s="90"/>
      <c r="E47" s="1252" t="s">
        <v>31</v>
      </c>
      <c r="F47" s="1253"/>
      <c r="G47" s="1253"/>
      <c r="H47" s="1254"/>
      <c r="I47" s="86" t="s">
        <v>510</v>
      </c>
      <c r="J47" s="87" t="s">
        <v>510</v>
      </c>
      <c r="K47" s="87" t="s">
        <v>510</v>
      </c>
      <c r="L47" s="87" t="s">
        <v>510</v>
      </c>
      <c r="M47" s="88" t="s">
        <v>510</v>
      </c>
    </row>
    <row r="48" spans="2:13" ht="27.75" customHeight="1" x14ac:dyDescent="0.15">
      <c r="B48" s="1244"/>
      <c r="C48" s="1245"/>
      <c r="D48" s="85"/>
      <c r="E48" s="1250" t="s">
        <v>32</v>
      </c>
      <c r="F48" s="1250"/>
      <c r="G48" s="1250"/>
      <c r="H48" s="1251"/>
      <c r="I48" s="86" t="s">
        <v>510</v>
      </c>
      <c r="J48" s="87" t="s">
        <v>510</v>
      </c>
      <c r="K48" s="87" t="s">
        <v>510</v>
      </c>
      <c r="L48" s="87" t="s">
        <v>510</v>
      </c>
      <c r="M48" s="88" t="s">
        <v>510</v>
      </c>
    </row>
    <row r="49" spans="2:13" ht="27.75" customHeight="1" x14ac:dyDescent="0.15">
      <c r="B49" s="1246"/>
      <c r="C49" s="1247"/>
      <c r="D49" s="85"/>
      <c r="E49" s="1250" t="s">
        <v>33</v>
      </c>
      <c r="F49" s="1250"/>
      <c r="G49" s="1250"/>
      <c r="H49" s="1251"/>
      <c r="I49" s="86" t="s">
        <v>510</v>
      </c>
      <c r="J49" s="87" t="s">
        <v>510</v>
      </c>
      <c r="K49" s="87" t="s">
        <v>510</v>
      </c>
      <c r="L49" s="87" t="s">
        <v>510</v>
      </c>
      <c r="M49" s="88" t="s">
        <v>510</v>
      </c>
    </row>
    <row r="50" spans="2:13" ht="27.75" customHeight="1" x14ac:dyDescent="0.15">
      <c r="B50" s="1255" t="s">
        <v>34</v>
      </c>
      <c r="C50" s="1256"/>
      <c r="D50" s="91"/>
      <c r="E50" s="1250" t="s">
        <v>35</v>
      </c>
      <c r="F50" s="1250"/>
      <c r="G50" s="1250"/>
      <c r="H50" s="1251"/>
      <c r="I50" s="86">
        <v>22205</v>
      </c>
      <c r="J50" s="87">
        <v>25257</v>
      </c>
      <c r="K50" s="87">
        <v>27546</v>
      </c>
      <c r="L50" s="87">
        <v>30017</v>
      </c>
      <c r="M50" s="88">
        <v>33739</v>
      </c>
    </row>
    <row r="51" spans="2:13" ht="27.75" customHeight="1" x14ac:dyDescent="0.15">
      <c r="B51" s="1244"/>
      <c r="C51" s="1245"/>
      <c r="D51" s="85"/>
      <c r="E51" s="1250" t="s">
        <v>36</v>
      </c>
      <c r="F51" s="1250"/>
      <c r="G51" s="1250"/>
      <c r="H51" s="1251"/>
      <c r="I51" s="86">
        <v>29367</v>
      </c>
      <c r="J51" s="87">
        <v>26152</v>
      </c>
      <c r="K51" s="87">
        <v>21563</v>
      </c>
      <c r="L51" s="87">
        <v>19197</v>
      </c>
      <c r="M51" s="88">
        <v>19407</v>
      </c>
    </row>
    <row r="52" spans="2:13" ht="27.75" customHeight="1" x14ac:dyDescent="0.15">
      <c r="B52" s="1246"/>
      <c r="C52" s="1247"/>
      <c r="D52" s="85"/>
      <c r="E52" s="1250" t="s">
        <v>37</v>
      </c>
      <c r="F52" s="1250"/>
      <c r="G52" s="1250"/>
      <c r="H52" s="1251"/>
      <c r="I52" s="86">
        <v>95711</v>
      </c>
      <c r="J52" s="87">
        <v>95758</v>
      </c>
      <c r="K52" s="87">
        <v>96499</v>
      </c>
      <c r="L52" s="87">
        <v>96637</v>
      </c>
      <c r="M52" s="88">
        <v>94949</v>
      </c>
    </row>
    <row r="53" spans="2:13" ht="27.75" customHeight="1" thickBot="1" x14ac:dyDescent="0.2">
      <c r="B53" s="1257" t="s">
        <v>38</v>
      </c>
      <c r="C53" s="1258"/>
      <c r="D53" s="92"/>
      <c r="E53" s="1259" t="s">
        <v>39</v>
      </c>
      <c r="F53" s="1259"/>
      <c r="G53" s="1259"/>
      <c r="H53" s="1260"/>
      <c r="I53" s="93">
        <v>22328</v>
      </c>
      <c r="J53" s="94">
        <v>10801</v>
      </c>
      <c r="K53" s="94">
        <v>1264</v>
      </c>
      <c r="L53" s="94">
        <v>-7670</v>
      </c>
      <c r="M53" s="95">
        <v>-10062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e1M5vmyZM3crjgj8baK+6Bdv3NMPPP87BULu1jNiIqAIrx7gE1j8a+dpiaFoH9YLajy1RR2CkBs33rA7hVfA==" saltValue="MTqcmSEUGuSGBi9GyBY30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555</v>
      </c>
      <c r="G54" s="104" t="s">
        <v>556</v>
      </c>
      <c r="H54" s="105" t="s">
        <v>557</v>
      </c>
    </row>
    <row r="55" spans="2:8" ht="52.5" customHeight="1" x14ac:dyDescent="0.15">
      <c r="B55" s="106"/>
      <c r="C55" s="1269" t="s">
        <v>42</v>
      </c>
      <c r="D55" s="1269"/>
      <c r="E55" s="1270"/>
      <c r="F55" s="107">
        <v>10408</v>
      </c>
      <c r="G55" s="107">
        <v>10511</v>
      </c>
      <c r="H55" s="108">
        <v>10514</v>
      </c>
    </row>
    <row r="56" spans="2:8" ht="52.5" customHeight="1" x14ac:dyDescent="0.15">
      <c r="B56" s="109"/>
      <c r="C56" s="1271" t="s">
        <v>43</v>
      </c>
      <c r="D56" s="1271"/>
      <c r="E56" s="1272"/>
      <c r="F56" s="110" t="s">
        <v>510</v>
      </c>
      <c r="G56" s="110" t="s">
        <v>510</v>
      </c>
      <c r="H56" s="111" t="s">
        <v>510</v>
      </c>
    </row>
    <row r="57" spans="2:8" ht="53.25" customHeight="1" x14ac:dyDescent="0.15">
      <c r="B57" s="109"/>
      <c r="C57" s="1273" t="s">
        <v>44</v>
      </c>
      <c r="D57" s="1273"/>
      <c r="E57" s="1274"/>
      <c r="F57" s="112">
        <v>14254</v>
      </c>
      <c r="G57" s="112">
        <v>16511</v>
      </c>
      <c r="H57" s="113">
        <v>19000</v>
      </c>
    </row>
    <row r="58" spans="2:8" ht="45.75" customHeight="1" x14ac:dyDescent="0.15">
      <c r="B58" s="114"/>
      <c r="C58" s="1261" t="s">
        <v>591</v>
      </c>
      <c r="D58" s="1262"/>
      <c r="E58" s="1263"/>
      <c r="F58" s="115">
        <v>8975</v>
      </c>
      <c r="G58" s="115">
        <v>10977</v>
      </c>
      <c r="H58" s="116">
        <v>13579</v>
      </c>
    </row>
    <row r="59" spans="2:8" ht="45.75" customHeight="1" x14ac:dyDescent="0.15">
      <c r="B59" s="114"/>
      <c r="C59" s="1261" t="s">
        <v>592</v>
      </c>
      <c r="D59" s="1262"/>
      <c r="E59" s="1263"/>
      <c r="F59" s="115">
        <v>2900</v>
      </c>
      <c r="G59" s="115">
        <v>3158</v>
      </c>
      <c r="H59" s="116">
        <v>3047</v>
      </c>
    </row>
    <row r="60" spans="2:8" ht="45.75" customHeight="1" x14ac:dyDescent="0.15">
      <c r="B60" s="114"/>
      <c r="C60" s="1261" t="s">
        <v>593</v>
      </c>
      <c r="D60" s="1262"/>
      <c r="E60" s="1263"/>
      <c r="F60" s="115">
        <v>2077</v>
      </c>
      <c r="G60" s="115">
        <v>2077</v>
      </c>
      <c r="H60" s="116">
        <v>2013</v>
      </c>
    </row>
    <row r="61" spans="2:8" ht="45.75" customHeight="1" x14ac:dyDescent="0.15">
      <c r="B61" s="114"/>
      <c r="C61" s="1261" t="s">
        <v>594</v>
      </c>
      <c r="D61" s="1262"/>
      <c r="E61" s="1263"/>
      <c r="F61" s="115">
        <v>299</v>
      </c>
      <c r="G61" s="115">
        <v>296</v>
      </c>
      <c r="H61" s="116">
        <v>356</v>
      </c>
    </row>
    <row r="62" spans="2:8" ht="45.75" customHeight="1" thickBot="1" x14ac:dyDescent="0.2">
      <c r="B62" s="117"/>
      <c r="C62" s="1264" t="s">
        <v>595</v>
      </c>
      <c r="D62" s="1265"/>
      <c r="E62" s="1266"/>
      <c r="F62" s="118">
        <v>3</v>
      </c>
      <c r="G62" s="118">
        <v>3</v>
      </c>
      <c r="H62" s="119">
        <v>5</v>
      </c>
    </row>
    <row r="63" spans="2:8" ht="52.5" customHeight="1" thickBot="1" x14ac:dyDescent="0.2">
      <c r="B63" s="120"/>
      <c r="C63" s="1267" t="s">
        <v>45</v>
      </c>
      <c r="D63" s="1267"/>
      <c r="E63" s="1268"/>
      <c r="F63" s="121">
        <v>24663</v>
      </c>
      <c r="G63" s="121">
        <v>27023</v>
      </c>
      <c r="H63" s="122">
        <v>29514</v>
      </c>
    </row>
    <row r="64" spans="2:8" ht="15" customHeight="1" x14ac:dyDescent="0.15"/>
    <row r="65" ht="0" hidden="1" customHeight="1" x14ac:dyDescent="0.15"/>
    <row r="66" ht="0" hidden="1" customHeight="1" x14ac:dyDescent="0.15"/>
  </sheetData>
  <sheetProtection algorithmName="SHA-512" hashValue="1EeJZU/cWFQmjpBk84i+wuBkic1TZftc0n0mqTnMJm2xLfybT91ktdPWokre+/nk6y1331RXu51A/e52luSMKg==" saltValue="B6ZA/rZzLpEfxdtpXDy3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S1" zoomScaleNormal="100" zoomScaleSheetLayoutView="55" workbookViewId="0">
      <selection activeCell="AN70" sqref="AN70"/>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606</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607</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553</v>
      </c>
      <c r="BQ50" s="1280"/>
      <c r="BR50" s="1280"/>
      <c r="BS50" s="1280"/>
      <c r="BT50" s="1280"/>
      <c r="BU50" s="1280"/>
      <c r="BV50" s="1280"/>
      <c r="BW50" s="1280"/>
      <c r="BX50" s="1280" t="s">
        <v>554</v>
      </c>
      <c r="BY50" s="1280"/>
      <c r="BZ50" s="1280"/>
      <c r="CA50" s="1280"/>
      <c r="CB50" s="1280"/>
      <c r="CC50" s="1280"/>
      <c r="CD50" s="1280"/>
      <c r="CE50" s="1280"/>
      <c r="CF50" s="1280" t="s">
        <v>555</v>
      </c>
      <c r="CG50" s="1280"/>
      <c r="CH50" s="1280"/>
      <c r="CI50" s="1280"/>
      <c r="CJ50" s="1280"/>
      <c r="CK50" s="1280"/>
      <c r="CL50" s="1280"/>
      <c r="CM50" s="1280"/>
      <c r="CN50" s="1280" t="s">
        <v>556</v>
      </c>
      <c r="CO50" s="1280"/>
      <c r="CP50" s="1280"/>
      <c r="CQ50" s="1280"/>
      <c r="CR50" s="1280"/>
      <c r="CS50" s="1280"/>
      <c r="CT50" s="1280"/>
      <c r="CU50" s="1280"/>
      <c r="CV50" s="1280" t="s">
        <v>557</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608</v>
      </c>
      <c r="AO51" s="1278"/>
      <c r="AP51" s="1278"/>
      <c r="AQ51" s="1278"/>
      <c r="AR51" s="1278"/>
      <c r="AS51" s="1278"/>
      <c r="AT51" s="1278"/>
      <c r="AU51" s="1278"/>
      <c r="AV51" s="1278"/>
      <c r="AW51" s="1278"/>
      <c r="AX51" s="1278"/>
      <c r="AY51" s="1278"/>
      <c r="AZ51" s="1278"/>
      <c r="BA51" s="1278"/>
      <c r="BB51" s="1278" t="s">
        <v>609</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610</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59.9</v>
      </c>
      <c r="CO53" s="1275"/>
      <c r="CP53" s="1275"/>
      <c r="CQ53" s="1275"/>
      <c r="CR53" s="1275"/>
      <c r="CS53" s="1275"/>
      <c r="CT53" s="1275"/>
      <c r="CU53" s="1275"/>
      <c r="CV53" s="1275">
        <v>60.2</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611</v>
      </c>
      <c r="AO55" s="1280"/>
      <c r="AP55" s="1280"/>
      <c r="AQ55" s="1280"/>
      <c r="AR55" s="1280"/>
      <c r="AS55" s="1280"/>
      <c r="AT55" s="1280"/>
      <c r="AU55" s="1280"/>
      <c r="AV55" s="1280"/>
      <c r="AW55" s="1280"/>
      <c r="AX55" s="1280"/>
      <c r="AY55" s="1280"/>
      <c r="AZ55" s="1280"/>
      <c r="BA55" s="1280"/>
      <c r="BB55" s="1278" t="s">
        <v>609</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38.9</v>
      </c>
      <c r="CO55" s="1275"/>
      <c r="CP55" s="1275"/>
      <c r="CQ55" s="1275"/>
      <c r="CR55" s="1275"/>
      <c r="CS55" s="1275"/>
      <c r="CT55" s="1275"/>
      <c r="CU55" s="1275"/>
      <c r="CV55" s="1275">
        <v>37.6</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610</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59.3</v>
      </c>
      <c r="CO57" s="1275"/>
      <c r="CP57" s="1275"/>
      <c r="CQ57" s="1275"/>
      <c r="CR57" s="1275"/>
      <c r="CS57" s="1275"/>
      <c r="CT57" s="1275"/>
      <c r="CU57" s="1275"/>
      <c r="CV57" s="1275">
        <v>60</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612</v>
      </c>
    </row>
    <row r="64" spans="1:109" x14ac:dyDescent="0.15">
      <c r="B64" s="374"/>
      <c r="G64" s="381"/>
      <c r="I64" s="394"/>
      <c r="J64" s="394"/>
      <c r="K64" s="394"/>
      <c r="L64" s="394"/>
      <c r="M64" s="394"/>
      <c r="N64" s="395"/>
      <c r="AM64" s="381"/>
      <c r="AN64" s="381" t="s">
        <v>605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613</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607</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553</v>
      </c>
      <c r="BQ72" s="1280"/>
      <c r="BR72" s="1280"/>
      <c r="BS72" s="1280"/>
      <c r="BT72" s="1280"/>
      <c r="BU72" s="1280"/>
      <c r="BV72" s="1280"/>
      <c r="BW72" s="1280"/>
      <c r="BX72" s="1280" t="s">
        <v>554</v>
      </c>
      <c r="BY72" s="1280"/>
      <c r="BZ72" s="1280"/>
      <c r="CA72" s="1280"/>
      <c r="CB72" s="1280"/>
      <c r="CC72" s="1280"/>
      <c r="CD72" s="1280"/>
      <c r="CE72" s="1280"/>
      <c r="CF72" s="1280" t="s">
        <v>555</v>
      </c>
      <c r="CG72" s="1280"/>
      <c r="CH72" s="1280"/>
      <c r="CI72" s="1280"/>
      <c r="CJ72" s="1280"/>
      <c r="CK72" s="1280"/>
      <c r="CL72" s="1280"/>
      <c r="CM72" s="1280"/>
      <c r="CN72" s="1280" t="s">
        <v>556</v>
      </c>
      <c r="CO72" s="1280"/>
      <c r="CP72" s="1280"/>
      <c r="CQ72" s="1280"/>
      <c r="CR72" s="1280"/>
      <c r="CS72" s="1280"/>
      <c r="CT72" s="1280"/>
      <c r="CU72" s="1280"/>
      <c r="CV72" s="1280" t="s">
        <v>557</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608</v>
      </c>
      <c r="AO73" s="1278"/>
      <c r="AP73" s="1278"/>
      <c r="AQ73" s="1278"/>
      <c r="AR73" s="1278"/>
      <c r="AS73" s="1278"/>
      <c r="AT73" s="1278"/>
      <c r="AU73" s="1278"/>
      <c r="AV73" s="1278"/>
      <c r="AW73" s="1278"/>
      <c r="AX73" s="1278"/>
      <c r="AY73" s="1278"/>
      <c r="AZ73" s="1278"/>
      <c r="BA73" s="1278"/>
      <c r="BB73" s="1278" t="s">
        <v>609</v>
      </c>
      <c r="BC73" s="1278"/>
      <c r="BD73" s="1278"/>
      <c r="BE73" s="1278"/>
      <c r="BF73" s="1278"/>
      <c r="BG73" s="1278"/>
      <c r="BH73" s="1278"/>
      <c r="BI73" s="1278"/>
      <c r="BJ73" s="1278"/>
      <c r="BK73" s="1278"/>
      <c r="BL73" s="1278"/>
      <c r="BM73" s="1278"/>
      <c r="BN73" s="1278"/>
      <c r="BO73" s="1278"/>
      <c r="BP73" s="1275">
        <v>34.6</v>
      </c>
      <c r="BQ73" s="1275"/>
      <c r="BR73" s="1275"/>
      <c r="BS73" s="1275"/>
      <c r="BT73" s="1275"/>
      <c r="BU73" s="1275"/>
      <c r="BV73" s="1275"/>
      <c r="BW73" s="1275"/>
      <c r="BX73" s="1275">
        <v>16.7</v>
      </c>
      <c r="BY73" s="1275"/>
      <c r="BZ73" s="1275"/>
      <c r="CA73" s="1275"/>
      <c r="CB73" s="1275"/>
      <c r="CC73" s="1275"/>
      <c r="CD73" s="1275"/>
      <c r="CE73" s="1275"/>
      <c r="CF73" s="1275">
        <v>1.9</v>
      </c>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614</v>
      </c>
      <c r="BC75" s="1278"/>
      <c r="BD75" s="1278"/>
      <c r="BE75" s="1278"/>
      <c r="BF75" s="1278"/>
      <c r="BG75" s="1278"/>
      <c r="BH75" s="1278"/>
      <c r="BI75" s="1278"/>
      <c r="BJ75" s="1278"/>
      <c r="BK75" s="1278"/>
      <c r="BL75" s="1278"/>
      <c r="BM75" s="1278"/>
      <c r="BN75" s="1278"/>
      <c r="BO75" s="1278"/>
      <c r="BP75" s="1275">
        <v>7.8</v>
      </c>
      <c r="BQ75" s="1275"/>
      <c r="BR75" s="1275"/>
      <c r="BS75" s="1275"/>
      <c r="BT75" s="1275"/>
      <c r="BU75" s="1275"/>
      <c r="BV75" s="1275"/>
      <c r="BW75" s="1275"/>
      <c r="BX75" s="1275">
        <v>5.9</v>
      </c>
      <c r="BY75" s="1275"/>
      <c r="BZ75" s="1275"/>
      <c r="CA75" s="1275"/>
      <c r="CB75" s="1275"/>
      <c r="CC75" s="1275"/>
      <c r="CD75" s="1275"/>
      <c r="CE75" s="1275"/>
      <c r="CF75" s="1275">
        <v>5.3</v>
      </c>
      <c r="CG75" s="1275"/>
      <c r="CH75" s="1275"/>
      <c r="CI75" s="1275"/>
      <c r="CJ75" s="1275"/>
      <c r="CK75" s="1275"/>
      <c r="CL75" s="1275"/>
      <c r="CM75" s="1275"/>
      <c r="CN75" s="1275">
        <v>4.3</v>
      </c>
      <c r="CO75" s="1275"/>
      <c r="CP75" s="1275"/>
      <c r="CQ75" s="1275"/>
      <c r="CR75" s="1275"/>
      <c r="CS75" s="1275"/>
      <c r="CT75" s="1275"/>
      <c r="CU75" s="1275"/>
      <c r="CV75" s="1275">
        <v>4.0999999999999996</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611</v>
      </c>
      <c r="AO77" s="1280"/>
      <c r="AP77" s="1280"/>
      <c r="AQ77" s="1280"/>
      <c r="AR77" s="1280"/>
      <c r="AS77" s="1280"/>
      <c r="AT77" s="1280"/>
      <c r="AU77" s="1280"/>
      <c r="AV77" s="1280"/>
      <c r="AW77" s="1280"/>
      <c r="AX77" s="1280"/>
      <c r="AY77" s="1280"/>
      <c r="AZ77" s="1280"/>
      <c r="BA77" s="1280"/>
      <c r="BB77" s="1278" t="s">
        <v>609</v>
      </c>
      <c r="BC77" s="1278"/>
      <c r="BD77" s="1278"/>
      <c r="BE77" s="1278"/>
      <c r="BF77" s="1278"/>
      <c r="BG77" s="1278"/>
      <c r="BH77" s="1278"/>
      <c r="BI77" s="1278"/>
      <c r="BJ77" s="1278"/>
      <c r="BK77" s="1278"/>
      <c r="BL77" s="1278"/>
      <c r="BM77" s="1278"/>
      <c r="BN77" s="1278"/>
      <c r="BO77" s="1278"/>
      <c r="BP77" s="1275">
        <v>54.4</v>
      </c>
      <c r="BQ77" s="1275"/>
      <c r="BR77" s="1275"/>
      <c r="BS77" s="1275"/>
      <c r="BT77" s="1275"/>
      <c r="BU77" s="1275"/>
      <c r="BV77" s="1275"/>
      <c r="BW77" s="1275"/>
      <c r="BX77" s="1275">
        <v>47</v>
      </c>
      <c r="BY77" s="1275"/>
      <c r="BZ77" s="1275"/>
      <c r="CA77" s="1275"/>
      <c r="CB77" s="1275"/>
      <c r="CC77" s="1275"/>
      <c r="CD77" s="1275"/>
      <c r="CE77" s="1275"/>
      <c r="CF77" s="1275">
        <v>41.4</v>
      </c>
      <c r="CG77" s="1275"/>
      <c r="CH77" s="1275"/>
      <c r="CI77" s="1275"/>
      <c r="CJ77" s="1275"/>
      <c r="CK77" s="1275"/>
      <c r="CL77" s="1275"/>
      <c r="CM77" s="1275"/>
      <c r="CN77" s="1275">
        <v>38.9</v>
      </c>
      <c r="CO77" s="1275"/>
      <c r="CP77" s="1275"/>
      <c r="CQ77" s="1275"/>
      <c r="CR77" s="1275"/>
      <c r="CS77" s="1275"/>
      <c r="CT77" s="1275"/>
      <c r="CU77" s="1275"/>
      <c r="CV77" s="1275">
        <v>37.6</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614</v>
      </c>
      <c r="BC79" s="1278"/>
      <c r="BD79" s="1278"/>
      <c r="BE79" s="1278"/>
      <c r="BF79" s="1278"/>
      <c r="BG79" s="1278"/>
      <c r="BH79" s="1278"/>
      <c r="BI79" s="1278"/>
      <c r="BJ79" s="1278"/>
      <c r="BK79" s="1278"/>
      <c r="BL79" s="1278"/>
      <c r="BM79" s="1278"/>
      <c r="BN79" s="1278"/>
      <c r="BO79" s="1278"/>
      <c r="BP79" s="1275">
        <v>8.1</v>
      </c>
      <c r="BQ79" s="1275"/>
      <c r="BR79" s="1275"/>
      <c r="BS79" s="1275"/>
      <c r="BT79" s="1275"/>
      <c r="BU79" s="1275"/>
      <c r="BV79" s="1275"/>
      <c r="BW79" s="1275"/>
      <c r="BX79" s="1275">
        <v>7.3</v>
      </c>
      <c r="BY79" s="1275"/>
      <c r="BZ79" s="1275"/>
      <c r="CA79" s="1275"/>
      <c r="CB79" s="1275"/>
      <c r="CC79" s="1275"/>
      <c r="CD79" s="1275"/>
      <c r="CE79" s="1275"/>
      <c r="CF79" s="1275">
        <v>6.7</v>
      </c>
      <c r="CG79" s="1275"/>
      <c r="CH79" s="1275"/>
      <c r="CI79" s="1275"/>
      <c r="CJ79" s="1275"/>
      <c r="CK79" s="1275"/>
      <c r="CL79" s="1275"/>
      <c r="CM79" s="1275"/>
      <c r="CN79" s="1275">
        <v>6.4</v>
      </c>
      <c r="CO79" s="1275"/>
      <c r="CP79" s="1275"/>
      <c r="CQ79" s="1275"/>
      <c r="CR79" s="1275"/>
      <c r="CS79" s="1275"/>
      <c r="CT79" s="1275"/>
      <c r="CU79" s="1275"/>
      <c r="CV79" s="1275">
        <v>6.1</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l2bcdyqZsttslEWzQR6ntgv9XenDFmF9Bw7E3EJgcTN5aGM5yen1Yco2nieR4T4U+ynO+ad/CcIQQwdO6RARA==" saltValue="wWBRwCROWXkyQGukihmC5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37" zoomScale="60" zoomScaleNormal="60" zoomScaleSheetLayoutView="70" workbookViewId="0">
      <selection activeCell="AN70" sqref="AN70"/>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DkfzqN+X+N1dtcEqu0KmS2tPHfk9Btp60jWDgw7rJ9hlseGBJl8oIW5XPdGzdKn7/2Cn8gDTbYJC5IBg3+bng==" saltValue="RyuLjAfcHEVIQqhBJQ9su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60" zoomScaleNormal="60" zoomScaleSheetLayoutView="55" workbookViewId="0">
      <selection activeCell="AN70" sqref="AN70"/>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AcX52Vr+BqkbrlEntFN+C11tYvk6C44w75G8jpYcjyw5Qm+kfEug+k5jbxXEgK2ZMe+7ctkUdnkR0FOp/tEPg==" saltValue="/wi8OOdb4/f696oC3FiEq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550</v>
      </c>
      <c r="G2" s="136"/>
      <c r="H2" s="137"/>
    </row>
    <row r="3" spans="1:8" x14ac:dyDescent="0.15">
      <c r="A3" s="133" t="s">
        <v>543</v>
      </c>
      <c r="B3" s="138"/>
      <c r="C3" s="139"/>
      <c r="D3" s="140">
        <v>25896</v>
      </c>
      <c r="E3" s="141"/>
      <c r="F3" s="142">
        <v>47677</v>
      </c>
      <c r="G3" s="143"/>
      <c r="H3" s="144"/>
    </row>
    <row r="4" spans="1:8" x14ac:dyDescent="0.15">
      <c r="A4" s="145"/>
      <c r="B4" s="146"/>
      <c r="C4" s="147"/>
      <c r="D4" s="148">
        <v>11099</v>
      </c>
      <c r="E4" s="149"/>
      <c r="F4" s="150">
        <v>23360</v>
      </c>
      <c r="G4" s="151"/>
      <c r="H4" s="152"/>
    </row>
    <row r="5" spans="1:8" x14ac:dyDescent="0.15">
      <c r="A5" s="133" t="s">
        <v>545</v>
      </c>
      <c r="B5" s="138"/>
      <c r="C5" s="139"/>
      <c r="D5" s="140">
        <v>30834</v>
      </c>
      <c r="E5" s="141"/>
      <c r="F5" s="142">
        <v>51613</v>
      </c>
      <c r="G5" s="143"/>
      <c r="H5" s="144"/>
    </row>
    <row r="6" spans="1:8" x14ac:dyDescent="0.15">
      <c r="A6" s="145"/>
      <c r="B6" s="146"/>
      <c r="C6" s="147"/>
      <c r="D6" s="148">
        <v>16649</v>
      </c>
      <c r="E6" s="149"/>
      <c r="F6" s="150">
        <v>25872</v>
      </c>
      <c r="G6" s="151"/>
      <c r="H6" s="152"/>
    </row>
    <row r="7" spans="1:8" x14ac:dyDescent="0.15">
      <c r="A7" s="133" t="s">
        <v>546</v>
      </c>
      <c r="B7" s="138"/>
      <c r="C7" s="139"/>
      <c r="D7" s="140">
        <v>40089</v>
      </c>
      <c r="E7" s="141"/>
      <c r="F7" s="142">
        <v>50880</v>
      </c>
      <c r="G7" s="143"/>
      <c r="H7" s="144"/>
    </row>
    <row r="8" spans="1:8" x14ac:dyDescent="0.15">
      <c r="A8" s="145"/>
      <c r="B8" s="146"/>
      <c r="C8" s="147"/>
      <c r="D8" s="148">
        <v>19616</v>
      </c>
      <c r="E8" s="149"/>
      <c r="F8" s="150">
        <v>27819</v>
      </c>
      <c r="G8" s="151"/>
      <c r="H8" s="152"/>
    </row>
    <row r="9" spans="1:8" x14ac:dyDescent="0.15">
      <c r="A9" s="133" t="s">
        <v>547</v>
      </c>
      <c r="B9" s="138"/>
      <c r="C9" s="139"/>
      <c r="D9" s="140">
        <v>31995</v>
      </c>
      <c r="E9" s="141"/>
      <c r="F9" s="142">
        <v>46395</v>
      </c>
      <c r="G9" s="143"/>
      <c r="H9" s="144"/>
    </row>
    <row r="10" spans="1:8" x14ac:dyDescent="0.15">
      <c r="A10" s="145"/>
      <c r="B10" s="146"/>
      <c r="C10" s="147"/>
      <c r="D10" s="148">
        <v>16928</v>
      </c>
      <c r="E10" s="149"/>
      <c r="F10" s="150">
        <v>26304</v>
      </c>
      <c r="G10" s="151"/>
      <c r="H10" s="152"/>
    </row>
    <row r="11" spans="1:8" x14ac:dyDescent="0.15">
      <c r="A11" s="133" t="s">
        <v>548</v>
      </c>
      <c r="B11" s="138"/>
      <c r="C11" s="139"/>
      <c r="D11" s="140">
        <v>37723</v>
      </c>
      <c r="E11" s="141"/>
      <c r="F11" s="142">
        <v>48088</v>
      </c>
      <c r="G11" s="143"/>
      <c r="H11" s="144"/>
    </row>
    <row r="12" spans="1:8" x14ac:dyDescent="0.15">
      <c r="A12" s="145"/>
      <c r="B12" s="146"/>
      <c r="C12" s="153"/>
      <c r="D12" s="148">
        <v>19289</v>
      </c>
      <c r="E12" s="149"/>
      <c r="F12" s="150">
        <v>25183</v>
      </c>
      <c r="G12" s="151"/>
      <c r="H12" s="152"/>
    </row>
    <row r="13" spans="1:8" x14ac:dyDescent="0.15">
      <c r="A13" s="133"/>
      <c r="B13" s="138"/>
      <c r="C13" s="154"/>
      <c r="D13" s="155">
        <v>33307</v>
      </c>
      <c r="E13" s="156"/>
      <c r="F13" s="157">
        <v>48931</v>
      </c>
      <c r="G13" s="158"/>
      <c r="H13" s="144"/>
    </row>
    <row r="14" spans="1:8" x14ac:dyDescent="0.15">
      <c r="A14" s="145"/>
      <c r="B14" s="146"/>
      <c r="C14" s="147"/>
      <c r="D14" s="148">
        <v>16716</v>
      </c>
      <c r="E14" s="149"/>
      <c r="F14" s="150">
        <v>25708</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6.52</v>
      </c>
      <c r="C19" s="159">
        <f>ROUND(VALUE(SUBSTITUTE(実質収支比率等に係る経年分析!G$48,"▲","-")),2)</f>
        <v>4.87</v>
      </c>
      <c r="D19" s="159">
        <f>ROUND(VALUE(SUBSTITUTE(実質収支比率等に係る経年分析!H$48,"▲","-")),2)</f>
        <v>5.18</v>
      </c>
      <c r="E19" s="159">
        <f>ROUND(VALUE(SUBSTITUTE(実質収支比率等に係る経年分析!I$48,"▲","-")),2)</f>
        <v>3.72</v>
      </c>
      <c r="F19" s="159">
        <f>ROUND(VALUE(SUBSTITUTE(実質収支比率等に係る経年分析!J$48,"▲","-")),2)</f>
        <v>4.83</v>
      </c>
    </row>
    <row r="20" spans="1:11" x14ac:dyDescent="0.15">
      <c r="A20" s="159" t="s">
        <v>49</v>
      </c>
      <c r="B20" s="159">
        <f>ROUND(VALUE(SUBSTITUTE(実質収支比率等に係る経年分析!F$47,"▲","-")),2)</f>
        <v>15.47</v>
      </c>
      <c r="C20" s="159">
        <f>ROUND(VALUE(SUBSTITUTE(実質収支比率等に係る経年分析!G$47,"▲","-")),2)</f>
        <v>17.98</v>
      </c>
      <c r="D20" s="159">
        <f>ROUND(VALUE(SUBSTITUTE(実質収支比率等に係る経年分析!H$47,"▲","-")),2)</f>
        <v>14.03</v>
      </c>
      <c r="E20" s="159">
        <f>ROUND(VALUE(SUBSTITUTE(実質収支比率等に係る経年分析!I$47,"▲","-")),2)</f>
        <v>13.8</v>
      </c>
      <c r="F20" s="159">
        <f>ROUND(VALUE(SUBSTITUTE(実質収支比率等に係る経年分析!J$47,"▲","-")),2)</f>
        <v>13.67</v>
      </c>
    </row>
    <row r="21" spans="1:11" x14ac:dyDescent="0.15">
      <c r="A21" s="159" t="s">
        <v>50</v>
      </c>
      <c r="B21" s="159">
        <f>IF(ISNUMBER(VALUE(SUBSTITUTE(実質収支比率等に係る経年分析!F$49,"▲","-"))),ROUND(VALUE(SUBSTITUTE(実質収支比率等に係る経年分析!F$49,"▲","-")),2),NA())</f>
        <v>-2.8</v>
      </c>
      <c r="C21" s="159">
        <f>IF(ISNUMBER(VALUE(SUBSTITUTE(実質収支比率等に係る経年分析!G$49,"▲","-"))),ROUND(VALUE(SUBSTITUTE(実質収支比率等に係る経年分析!G$49,"▲","-")),2),NA())</f>
        <v>-2.2799999999999998</v>
      </c>
      <c r="D21" s="159">
        <f>IF(ISNUMBER(VALUE(SUBSTITUTE(実質収支比率等に係る経年分析!H$49,"▲","-"))),ROUND(VALUE(SUBSTITUTE(実質収支比率等に係る経年分析!H$49,"▲","-")),2),NA())</f>
        <v>-5.84</v>
      </c>
      <c r="E21" s="159">
        <f>IF(ISNUMBER(VALUE(SUBSTITUTE(実質収支比率等に係る経年分析!I$49,"▲","-"))),ROUND(VALUE(SUBSTITUTE(実質収支比率等に係る経年分析!I$49,"▲","-")),2),NA())</f>
        <v>-3.69</v>
      </c>
      <c r="F21" s="159">
        <f>IF(ISNUMBER(VALUE(SUBSTITUTE(実質収支比率等に係る経年分析!J$49,"▲","-"))),ROUND(VALUE(SUBSTITUTE(実質収支比率等に係る経年分析!J$49,"▲","-")),2),NA())</f>
        <v>-0.67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1.19</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0.19</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0.18</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0.16</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0.13</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柏都市計画事業北柏駅北口土地区画整理事業特別会計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0.05</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0.09</v>
      </c>
    </row>
    <row r="30" spans="1:11" x14ac:dyDescent="0.15">
      <c r="A30" s="160" t="str">
        <f>IF(連結実質赤字比率に係る赤字・黒字の構成分析!C$40="",NA(),連結実質赤字比率に係る赤字・黒字の構成分析!C$40)</f>
        <v>公設総合地方卸売市場事業特別会計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0.32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0.14000000000000001</v>
      </c>
    </row>
    <row r="31" spans="1:11" x14ac:dyDescent="0.15">
      <c r="A31" s="160" t="str">
        <f>IF(連結実質赤字比率に係る赤字・黒字の構成分析!C$39="",NA(),連結実質赤字比率に係る赤字・黒字の構成分析!C$39)</f>
        <v>介護保険事業特別会計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0.39</v>
      </c>
    </row>
    <row r="32" spans="1:11" x14ac:dyDescent="0.15">
      <c r="A32" s="160" t="str">
        <f>IF(連結実質赤字比率に係る赤字・黒字の構成分析!C$38="",NA(),連結実質赤字比率に係る赤字・黒字の構成分析!C$38)</f>
        <v>国民健康保険事業特別会計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2.88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2.64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1.75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3.14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1.61</v>
      </c>
    </row>
    <row r="33" spans="1:16" x14ac:dyDescent="0.15">
      <c r="A33" s="160" t="str">
        <f>IF(連結実質赤字比率に係る赤字・黒字の構成分析!C$37="",NA(),連結実質赤字比率に係る赤字・黒字の構成分析!C$37)</f>
        <v>病院事業会計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2.96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2.98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2.97</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6.43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4.75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5.03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3.52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4.6900000000000004</v>
      </c>
    </row>
    <row r="35" spans="1:16" x14ac:dyDescent="0.15">
      <c r="A35" s="160" t="str">
        <f>IF(連結実質赤字比率に係る赤字・黒字の構成分析!C$35="",NA(),連結実質赤字比率に係る赤字・黒字の構成分析!C$35)</f>
        <v>下水道事業会計</v>
      </c>
      <c r="B35" s="160" t="e">
        <f>IF(ROUND(VALUE(SUBSTITUTE(連結実質赤字比率に係る赤字・黒字の構成分析!F$35,"▲", "-")), 2) &lt; 0, ABS(ROUND(VALUE(SUBSTITUTE(連結実質赤字比率に係る赤字・黒字の構成分析!F$35,"▲", "-")), 2)), NA())</f>
        <v>#VALUE!</v>
      </c>
      <c r="C35" s="160" t="e">
        <f>IF(ROUND(VALUE(SUBSTITUTE(連結実質赤字比率に係る赤字・黒字の構成分析!F$35,"▲", "-")), 2) &gt;= 0, ABS(ROUND(VALUE(SUBSTITUTE(連結実質赤字比率に係る赤字・黒字の構成分析!F$35,"▲", "-")), 2)), NA())</f>
        <v>#VALUE!</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3.11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3.27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3.64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5.18</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10.46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10.84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11.86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12.49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11.07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12458</v>
      </c>
      <c r="E42" s="161"/>
      <c r="F42" s="161"/>
      <c r="G42" s="161">
        <f>'実質公債費比率（分子）の構造'!L$52</f>
        <v>11517</v>
      </c>
      <c r="H42" s="161"/>
      <c r="I42" s="161"/>
      <c r="J42" s="161">
        <f>'実質公債費比率（分子）の構造'!M$52</f>
        <v>10705</v>
      </c>
      <c r="K42" s="161"/>
      <c r="L42" s="161"/>
      <c r="M42" s="161">
        <f>'実質公債費比率（分子）の構造'!N$52</f>
        <v>11134</v>
      </c>
      <c r="N42" s="161"/>
      <c r="O42" s="161"/>
      <c r="P42" s="161">
        <f>'実質公債費比率（分子）の構造'!O$52</f>
        <v>11486</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873</v>
      </c>
      <c r="C44" s="161"/>
      <c r="D44" s="161"/>
      <c r="E44" s="161">
        <f>'実質公債費比率（分子）の構造'!L$50</f>
        <v>402</v>
      </c>
      <c r="F44" s="161"/>
      <c r="G44" s="161"/>
      <c r="H44" s="161">
        <f>'実質公債費比率（分子）の構造'!M$50</f>
        <v>1010</v>
      </c>
      <c r="I44" s="161"/>
      <c r="J44" s="161"/>
      <c r="K44" s="161">
        <f>'実質公債費比率（分子）の構造'!N$50</f>
        <v>780</v>
      </c>
      <c r="L44" s="161"/>
      <c r="M44" s="161"/>
      <c r="N44" s="161">
        <f>'実質公債費比率（分子）の構造'!O$50</f>
        <v>1173</v>
      </c>
      <c r="O44" s="161"/>
      <c r="P44" s="161"/>
    </row>
    <row r="45" spans="1:16" x14ac:dyDescent="0.15">
      <c r="A45" s="161" t="s">
        <v>60</v>
      </c>
      <c r="B45" s="161">
        <f>'実質公債費比率（分子）の構造'!K$49</f>
        <v>135</v>
      </c>
      <c r="C45" s="161"/>
      <c r="D45" s="161"/>
      <c r="E45" s="161">
        <f>'実質公債費比率（分子）の構造'!L$49</f>
        <v>36</v>
      </c>
      <c r="F45" s="161"/>
      <c r="G45" s="161"/>
      <c r="H45" s="161">
        <f>'実質公債費比率（分子）の構造'!M$49</f>
        <v>30</v>
      </c>
      <c r="I45" s="161"/>
      <c r="J45" s="161"/>
      <c r="K45" s="161">
        <f>'実質公債費比率（分子）の構造'!N$49</f>
        <v>46</v>
      </c>
      <c r="L45" s="161"/>
      <c r="M45" s="161"/>
      <c r="N45" s="161">
        <f>'実質公債費比率（分子）の構造'!O$49</f>
        <v>49</v>
      </c>
      <c r="O45" s="161"/>
      <c r="P45" s="161"/>
    </row>
    <row r="46" spans="1:16" x14ac:dyDescent="0.15">
      <c r="A46" s="161" t="s">
        <v>61</v>
      </c>
      <c r="B46" s="161">
        <f>'実質公債費比率（分子）の構造'!K$48</f>
        <v>2757</v>
      </c>
      <c r="C46" s="161"/>
      <c r="D46" s="161"/>
      <c r="E46" s="161">
        <f>'実質公債費比率（分子）の構造'!L$48</f>
        <v>1147</v>
      </c>
      <c r="F46" s="161"/>
      <c r="G46" s="161"/>
      <c r="H46" s="161">
        <f>'実質公債費比率（分子）の構造'!M$48</f>
        <v>1430</v>
      </c>
      <c r="I46" s="161"/>
      <c r="J46" s="161"/>
      <c r="K46" s="161">
        <f>'実質公債費比率（分子）の構造'!N$48</f>
        <v>1123</v>
      </c>
      <c r="L46" s="161"/>
      <c r="M46" s="161"/>
      <c r="N46" s="161">
        <f>'実質公債費比率（分子）の構造'!O$48</f>
        <v>1080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12638</v>
      </c>
      <c r="C49" s="161"/>
      <c r="D49" s="161"/>
      <c r="E49" s="161">
        <f>'実質公債費比率（分子）の構造'!L$45</f>
        <v>12061</v>
      </c>
      <c r="F49" s="161"/>
      <c r="G49" s="161"/>
      <c r="H49" s="161">
        <f>'実質公債費比率（分子）の構造'!M$45</f>
        <v>12526</v>
      </c>
      <c r="I49" s="161"/>
      <c r="J49" s="161"/>
      <c r="K49" s="161">
        <f>'実質公債費比率（分子）の構造'!N$45</f>
        <v>11442</v>
      </c>
      <c r="L49" s="161"/>
      <c r="M49" s="161"/>
      <c r="N49" s="161">
        <f>'実質公債費比率（分子）の構造'!O$45</f>
        <v>10916</v>
      </c>
      <c r="O49" s="161"/>
      <c r="P49" s="161"/>
    </row>
    <row r="50" spans="1:16" x14ac:dyDescent="0.15">
      <c r="A50" s="161" t="s">
        <v>65</v>
      </c>
      <c r="B50" s="161" t="e">
        <f>NA()</f>
        <v>#N/A</v>
      </c>
      <c r="C50" s="161">
        <f>IF(ISNUMBER('実質公債費比率（分子）の構造'!K$53),'実質公債費比率（分子）の構造'!K$53,NA())</f>
        <v>3945</v>
      </c>
      <c r="D50" s="161" t="e">
        <f>NA()</f>
        <v>#N/A</v>
      </c>
      <c r="E50" s="161" t="e">
        <f>NA()</f>
        <v>#N/A</v>
      </c>
      <c r="F50" s="161">
        <f>IF(ISNUMBER('実質公債費比率（分子）の構造'!L$53),'実質公債費比率（分子）の構造'!L$53,NA())</f>
        <v>2129</v>
      </c>
      <c r="G50" s="161" t="e">
        <f>NA()</f>
        <v>#N/A</v>
      </c>
      <c r="H50" s="161" t="e">
        <f>NA()</f>
        <v>#N/A</v>
      </c>
      <c r="I50" s="161">
        <f>IF(ISNUMBER('実質公債費比率（分子）の構造'!M$53),'実質公債費比率（分子）の構造'!M$53,NA())</f>
        <v>4291</v>
      </c>
      <c r="J50" s="161" t="e">
        <f>NA()</f>
        <v>#N/A</v>
      </c>
      <c r="K50" s="161" t="e">
        <f>NA()</f>
        <v>#N/A</v>
      </c>
      <c r="L50" s="161">
        <f>IF(ISNUMBER('実質公債費比率（分子）の構造'!N$53),'実質公債費比率（分子）の構造'!N$53,NA())</f>
        <v>2257</v>
      </c>
      <c r="M50" s="161" t="e">
        <f>NA()</f>
        <v>#N/A</v>
      </c>
      <c r="N50" s="161" t="e">
        <f>NA()</f>
        <v>#N/A</v>
      </c>
      <c r="O50" s="161">
        <f>IF(ISNUMBER('実質公債費比率（分子）の構造'!O$53),'実質公債費比率（分子）の構造'!O$53,NA())</f>
        <v>1732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95711</v>
      </c>
      <c r="E56" s="160"/>
      <c r="F56" s="160"/>
      <c r="G56" s="160">
        <f>'将来負担比率（分子）の構造'!J$52</f>
        <v>95758</v>
      </c>
      <c r="H56" s="160"/>
      <c r="I56" s="160"/>
      <c r="J56" s="160">
        <f>'将来負担比率（分子）の構造'!K$52</f>
        <v>96499</v>
      </c>
      <c r="K56" s="160"/>
      <c r="L56" s="160"/>
      <c r="M56" s="160">
        <f>'将来負担比率（分子）の構造'!L$52</f>
        <v>96637</v>
      </c>
      <c r="N56" s="160"/>
      <c r="O56" s="160"/>
      <c r="P56" s="160">
        <f>'将来負担比率（分子）の構造'!M$52</f>
        <v>94949</v>
      </c>
    </row>
    <row r="57" spans="1:16" x14ac:dyDescent="0.15">
      <c r="A57" s="160" t="s">
        <v>36</v>
      </c>
      <c r="B57" s="160"/>
      <c r="C57" s="160"/>
      <c r="D57" s="160">
        <f>'将来負担比率（分子）の構造'!I$51</f>
        <v>29367</v>
      </c>
      <c r="E57" s="160"/>
      <c r="F57" s="160"/>
      <c r="G57" s="160">
        <f>'将来負担比率（分子）の構造'!J$51</f>
        <v>26152</v>
      </c>
      <c r="H57" s="160"/>
      <c r="I57" s="160"/>
      <c r="J57" s="160">
        <f>'将来負担比率（分子）の構造'!K$51</f>
        <v>21563</v>
      </c>
      <c r="K57" s="160"/>
      <c r="L57" s="160"/>
      <c r="M57" s="160">
        <f>'将来負担比率（分子）の構造'!L$51</f>
        <v>19197</v>
      </c>
      <c r="N57" s="160"/>
      <c r="O57" s="160"/>
      <c r="P57" s="160">
        <f>'将来負担比率（分子）の構造'!M$51</f>
        <v>19407</v>
      </c>
    </row>
    <row r="58" spans="1:16" x14ac:dyDescent="0.15">
      <c r="A58" s="160" t="s">
        <v>35</v>
      </c>
      <c r="B58" s="160"/>
      <c r="C58" s="160"/>
      <c r="D58" s="160">
        <f>'将来負担比率（分子）の構造'!I$50</f>
        <v>22205</v>
      </c>
      <c r="E58" s="160"/>
      <c r="F58" s="160"/>
      <c r="G58" s="160">
        <f>'将来負担比率（分子）の構造'!J$50</f>
        <v>25257</v>
      </c>
      <c r="H58" s="160"/>
      <c r="I58" s="160"/>
      <c r="J58" s="160">
        <f>'将来負担比率（分子）の構造'!K$50</f>
        <v>27546</v>
      </c>
      <c r="K58" s="160"/>
      <c r="L58" s="160"/>
      <c r="M58" s="160">
        <f>'将来負担比率（分子）の構造'!L$50</f>
        <v>30017</v>
      </c>
      <c r="N58" s="160"/>
      <c r="O58" s="160"/>
      <c r="P58" s="160">
        <f>'将来負担比率（分子）の構造'!M$50</f>
        <v>33739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835</v>
      </c>
      <c r="C61" s="160"/>
      <c r="D61" s="160"/>
      <c r="E61" s="160">
        <f>'将来負担比率（分子）の構造'!J$46</f>
        <v>849</v>
      </c>
      <c r="F61" s="160"/>
      <c r="G61" s="160"/>
      <c r="H61" s="160">
        <f>'将来負担比率（分子）の構造'!K$46</f>
        <v>880</v>
      </c>
      <c r="I61" s="160"/>
      <c r="J61" s="160"/>
      <c r="K61" s="160">
        <f>'将来負担比率（分子）の構造'!L$46</f>
        <v>861</v>
      </c>
      <c r="L61" s="160"/>
      <c r="M61" s="160"/>
      <c r="N61" s="160">
        <f>'将来負担比率（分子）の構造'!M$46</f>
        <v>861</v>
      </c>
      <c r="O61" s="160"/>
      <c r="P61" s="160"/>
    </row>
    <row r="62" spans="1:16" x14ac:dyDescent="0.15">
      <c r="A62" s="160" t="s">
        <v>29</v>
      </c>
      <c r="B62" s="160">
        <f>'将来負担比率（分子）の構造'!I$45</f>
        <v>23338</v>
      </c>
      <c r="C62" s="160"/>
      <c r="D62" s="160"/>
      <c r="E62" s="160">
        <f>'将来負担比率（分子）の構造'!J$45</f>
        <v>21110</v>
      </c>
      <c r="F62" s="160"/>
      <c r="G62" s="160"/>
      <c r="H62" s="160">
        <f>'将来負担比率（分子）の構造'!K$45</f>
        <v>18639</v>
      </c>
      <c r="I62" s="160"/>
      <c r="J62" s="160"/>
      <c r="K62" s="160">
        <f>'将来負担比率（分子）の構造'!L$45</f>
        <v>18066</v>
      </c>
      <c r="L62" s="160"/>
      <c r="M62" s="160"/>
      <c r="N62" s="160">
        <f>'将来負担比率（分子）の構造'!M$45</f>
        <v>17122</v>
      </c>
      <c r="O62" s="160"/>
      <c r="P62" s="160"/>
    </row>
    <row r="63" spans="1:16" x14ac:dyDescent="0.15">
      <c r="A63" s="160" t="s">
        <v>28</v>
      </c>
      <c r="B63" s="160">
        <f>'将来負担比率（分子）の構造'!I$44</f>
        <v>509</v>
      </c>
      <c r="C63" s="160"/>
      <c r="D63" s="160"/>
      <c r="E63" s="160">
        <f>'将来負担比率（分子）の構造'!J$44</f>
        <v>650</v>
      </c>
      <c r="F63" s="160"/>
      <c r="G63" s="160"/>
      <c r="H63" s="160">
        <f>'将来負担比率（分子）の構造'!K$44</f>
        <v>874</v>
      </c>
      <c r="I63" s="160"/>
      <c r="J63" s="160"/>
      <c r="K63" s="160">
        <f>'将来負担比率（分子）の構造'!L$44</f>
        <v>843</v>
      </c>
      <c r="L63" s="160"/>
      <c r="M63" s="160"/>
      <c r="N63" s="160">
        <f>'将来負担比率（分子）の構造'!M$44</f>
        <v>873</v>
      </c>
      <c r="O63" s="160"/>
      <c r="P63" s="160"/>
    </row>
    <row r="64" spans="1:16" x14ac:dyDescent="0.15">
      <c r="A64" s="160" t="s">
        <v>27</v>
      </c>
      <c r="B64" s="160">
        <f>'将来負担比率（分子）の構造'!I$43</f>
        <v>25561</v>
      </c>
      <c r="C64" s="160"/>
      <c r="D64" s="160"/>
      <c r="E64" s="160">
        <f>'将来負担比率（分子）の構造'!J$43</f>
        <v>19188</v>
      </c>
      <c r="F64" s="160"/>
      <c r="G64" s="160"/>
      <c r="H64" s="160">
        <f>'将来負担比率（分子）の構造'!K$43</f>
        <v>14871</v>
      </c>
      <c r="I64" s="160"/>
      <c r="J64" s="160"/>
      <c r="K64" s="160">
        <f>'将来負担比率（分子）の構造'!L$43</f>
        <v>9848</v>
      </c>
      <c r="L64" s="160"/>
      <c r="M64" s="160"/>
      <c r="N64" s="160">
        <f>'将来負担比率（分子）の構造'!M$43</f>
        <v>9918</v>
      </c>
      <c r="O64" s="160"/>
      <c r="P64" s="160"/>
    </row>
    <row r="65" spans="1:16" x14ac:dyDescent="0.15">
      <c r="A65" s="160" t="s">
        <v>26</v>
      </c>
      <c r="B65" s="160">
        <f>'将来負担比率（分子）の構造'!I$42</f>
        <v>16840</v>
      </c>
      <c r="C65" s="160"/>
      <c r="D65" s="160"/>
      <c r="E65" s="160">
        <f>'将来負担比率（分子）の構造'!J$42</f>
        <v>16212</v>
      </c>
      <c r="F65" s="160"/>
      <c r="G65" s="160"/>
      <c r="H65" s="160">
        <f>'将来負担比率（分子）の構造'!K$42</f>
        <v>14386</v>
      </c>
      <c r="I65" s="160"/>
      <c r="J65" s="160"/>
      <c r="K65" s="160">
        <f>'将来負担比率（分子）の構造'!L$42</f>
        <v>13564</v>
      </c>
      <c r="L65" s="160"/>
      <c r="M65" s="160"/>
      <c r="N65" s="160">
        <f>'将来負担比率（分子）の構造'!M$42</f>
        <v>16876</v>
      </c>
      <c r="O65" s="160"/>
      <c r="P65" s="160"/>
    </row>
    <row r="66" spans="1:16" x14ac:dyDescent="0.15">
      <c r="A66" s="160" t="s">
        <v>25</v>
      </c>
      <c r="B66" s="160">
        <f>'将来負担比率（分子）の構造'!I$41</f>
        <v>102529</v>
      </c>
      <c r="C66" s="160"/>
      <c r="D66" s="160"/>
      <c r="E66" s="160">
        <f>'将来負担比率（分子）の構造'!J$41</f>
        <v>99959</v>
      </c>
      <c r="F66" s="160"/>
      <c r="G66" s="160"/>
      <c r="H66" s="160">
        <f>'将来負担比率（分子）の構造'!K$41</f>
        <v>97222</v>
      </c>
      <c r="I66" s="160"/>
      <c r="J66" s="160"/>
      <c r="K66" s="160">
        <f>'将来負担比率（分子）の構造'!L$41</f>
        <v>94998</v>
      </c>
      <c r="L66" s="160"/>
      <c r="M66" s="160"/>
      <c r="N66" s="160">
        <f>'将来負担比率（分子）の構造'!M$41</f>
        <v>92384</v>
      </c>
      <c r="O66" s="160"/>
      <c r="P66" s="160"/>
    </row>
    <row r="67" spans="1:16" x14ac:dyDescent="0.15">
      <c r="A67" s="160" t="s">
        <v>69</v>
      </c>
      <c r="B67" s="160" t="e">
        <f>NA()</f>
        <v>#N/A</v>
      </c>
      <c r="C67" s="160">
        <f>IF(ISNUMBER('将来負担比率（分子）の構造'!I$53), IF('将来負担比率（分子）の構造'!I$53 &lt; 0, 0, '将来負担比率（分子）の構造'!I$53), NA())</f>
        <v>22328</v>
      </c>
      <c r="D67" s="160" t="e">
        <f>NA()</f>
        <v>#N/A</v>
      </c>
      <c r="E67" s="160" t="e">
        <f>NA()</f>
        <v>#N/A</v>
      </c>
      <c r="F67" s="160">
        <f>IF(ISNUMBER('将来負担比率（分子）の構造'!J$53), IF('将来負担比率（分子）の構造'!J$53 &lt; 0, 0, '将来負担比率（分子）の構造'!J$53), NA())</f>
        <v>10801</v>
      </c>
      <c r="G67" s="160" t="e">
        <f>NA()</f>
        <v>#N/A</v>
      </c>
      <c r="H67" s="160" t="e">
        <f>NA()</f>
        <v>#N/A</v>
      </c>
      <c r="I67" s="160">
        <f>IF(ISNUMBER('将来負担比率（分子）の構造'!K$53), IF('将来負担比率（分子）の構造'!K$53 &lt; 0, 0, '将来負担比率（分子）の構造'!K$53), NA())</f>
        <v>1264</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10408</v>
      </c>
      <c r="C72" s="164">
        <f>基金残高に係る経年分析!G55</f>
        <v>10511</v>
      </c>
      <c r="D72" s="164">
        <f>基金残高に係る経年分析!H55</f>
        <v>10514</v>
      </c>
    </row>
    <row r="73" spans="1:16" x14ac:dyDescent="0.15">
      <c r="A73" s="163" t="s">
        <v>72</v>
      </c>
      <c r="B73" s="164" t="str">
        <f>基金残高に係る経年分析!F56</f>
        <v>-</v>
      </c>
      <c r="C73" s="164" t="str">
        <f>基金残高に係る経年分析!G56</f>
        <v>-</v>
      </c>
      <c r="D73" s="164" t="str">
        <f>基金残高に係る経年分析!H56</f>
        <v>-</v>
      </c>
    </row>
    <row r="74" spans="1:16" x14ac:dyDescent="0.15">
      <c r="A74" s="163" t="s">
        <v>73</v>
      </c>
      <c r="B74" s="164">
        <f>基金残高に係る経年分析!F57</f>
        <v>14254</v>
      </c>
      <c r="C74" s="164">
        <f>基金残高に係る経年分析!G57</f>
        <v>16511</v>
      </c>
      <c r="D74" s="164">
        <f>基金残高に係る経年分析!H57</f>
        <v>19000</v>
      </c>
    </row>
  </sheetData>
  <sheetProtection algorithmName="SHA-512" hashValue="j68W1Dm6158HpOVncrofWWQQdOk7E5j0+HWQGSunuYCvSDhM3t+/aDdC/q0pR5MIPVMitkKDYgrJPzMKOQND0A==" saltValue="igN4PrCr74XYDy+DpjIt1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221</v>
      </c>
      <c r="C5" s="646"/>
      <c r="D5" s="646"/>
      <c r="E5" s="646"/>
      <c r="F5" s="646"/>
      <c r="G5" s="646"/>
      <c r="H5" s="646"/>
      <c r="I5" s="646"/>
      <c r="J5" s="646"/>
      <c r="K5" s="646"/>
      <c r="L5" s="646"/>
      <c r="M5" s="646"/>
      <c r="N5" s="646"/>
      <c r="O5" s="646"/>
      <c r="P5" s="646"/>
      <c r="Q5" s="647"/>
      <c r="R5" s="648">
        <v>67001415</v>
      </c>
      <c r="S5" s="649"/>
      <c r="T5" s="649"/>
      <c r="U5" s="649"/>
      <c r="V5" s="649"/>
      <c r="W5" s="649"/>
      <c r="X5" s="649"/>
      <c r="Y5" s="650"/>
      <c r="Z5" s="651">
        <v>51.7</v>
      </c>
      <c r="AA5" s="651"/>
      <c r="AB5" s="651"/>
      <c r="AC5" s="651"/>
      <c r="AD5" s="652">
        <v>61780883</v>
      </c>
      <c r="AE5" s="652"/>
      <c r="AF5" s="652"/>
      <c r="AG5" s="652"/>
      <c r="AH5" s="652"/>
      <c r="AI5" s="652"/>
      <c r="AJ5" s="652"/>
      <c r="AK5" s="652"/>
      <c r="AL5" s="653">
        <v>82.7</v>
      </c>
      <c r="AM5" s="654"/>
      <c r="AN5" s="654"/>
      <c r="AO5" s="655"/>
      <c r="AP5" s="645" t="s">
        <v>222</v>
      </c>
      <c r="AQ5" s="646"/>
      <c r="AR5" s="646"/>
      <c r="AS5" s="646"/>
      <c r="AT5" s="646"/>
      <c r="AU5" s="646"/>
      <c r="AV5" s="646"/>
      <c r="AW5" s="646"/>
      <c r="AX5" s="646"/>
      <c r="AY5" s="646"/>
      <c r="AZ5" s="646"/>
      <c r="BA5" s="646"/>
      <c r="BB5" s="646"/>
      <c r="BC5" s="646"/>
      <c r="BD5" s="646"/>
      <c r="BE5" s="646"/>
      <c r="BF5" s="647"/>
      <c r="BG5" s="659">
        <v>60304950</v>
      </c>
      <c r="BH5" s="660"/>
      <c r="BI5" s="660"/>
      <c r="BJ5" s="660"/>
      <c r="BK5" s="660"/>
      <c r="BL5" s="660"/>
      <c r="BM5" s="660"/>
      <c r="BN5" s="661"/>
      <c r="BO5" s="662">
        <v>90</v>
      </c>
      <c r="BP5" s="662"/>
      <c r="BQ5" s="662"/>
      <c r="BR5" s="662"/>
      <c r="BS5" s="663">
        <v>18011</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800781</v>
      </c>
      <c r="S6" s="660"/>
      <c r="T6" s="660"/>
      <c r="U6" s="660"/>
      <c r="V6" s="660"/>
      <c r="W6" s="660"/>
      <c r="X6" s="660"/>
      <c r="Y6" s="661"/>
      <c r="Z6" s="662">
        <v>0.6</v>
      </c>
      <c r="AA6" s="662"/>
      <c r="AB6" s="662"/>
      <c r="AC6" s="662"/>
      <c r="AD6" s="663">
        <v>800781</v>
      </c>
      <c r="AE6" s="663"/>
      <c r="AF6" s="663"/>
      <c r="AG6" s="663"/>
      <c r="AH6" s="663"/>
      <c r="AI6" s="663"/>
      <c r="AJ6" s="663"/>
      <c r="AK6" s="663"/>
      <c r="AL6" s="664">
        <v>1.1000000000000001</v>
      </c>
      <c r="AM6" s="665"/>
      <c r="AN6" s="665"/>
      <c r="AO6" s="666"/>
      <c r="AP6" s="656" t="s">
        <v>227</v>
      </c>
      <c r="AQ6" s="657"/>
      <c r="AR6" s="657"/>
      <c r="AS6" s="657"/>
      <c r="AT6" s="657"/>
      <c r="AU6" s="657"/>
      <c r="AV6" s="657"/>
      <c r="AW6" s="657"/>
      <c r="AX6" s="657"/>
      <c r="AY6" s="657"/>
      <c r="AZ6" s="657"/>
      <c r="BA6" s="657"/>
      <c r="BB6" s="657"/>
      <c r="BC6" s="657"/>
      <c r="BD6" s="657"/>
      <c r="BE6" s="657"/>
      <c r="BF6" s="658"/>
      <c r="BG6" s="659">
        <v>60304950</v>
      </c>
      <c r="BH6" s="660"/>
      <c r="BI6" s="660"/>
      <c r="BJ6" s="660"/>
      <c r="BK6" s="660"/>
      <c r="BL6" s="660"/>
      <c r="BM6" s="660"/>
      <c r="BN6" s="661"/>
      <c r="BO6" s="662">
        <v>90</v>
      </c>
      <c r="BP6" s="662"/>
      <c r="BQ6" s="662"/>
      <c r="BR6" s="662"/>
      <c r="BS6" s="663">
        <v>18011</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629786</v>
      </c>
      <c r="CS6" s="660"/>
      <c r="CT6" s="660"/>
      <c r="CU6" s="660"/>
      <c r="CV6" s="660"/>
      <c r="CW6" s="660"/>
      <c r="CX6" s="660"/>
      <c r="CY6" s="661"/>
      <c r="CZ6" s="653">
        <v>0.5</v>
      </c>
      <c r="DA6" s="654"/>
      <c r="DB6" s="654"/>
      <c r="DC6" s="673"/>
      <c r="DD6" s="668" t="s">
        <v>229</v>
      </c>
      <c r="DE6" s="660"/>
      <c r="DF6" s="660"/>
      <c r="DG6" s="660"/>
      <c r="DH6" s="660"/>
      <c r="DI6" s="660"/>
      <c r="DJ6" s="660"/>
      <c r="DK6" s="660"/>
      <c r="DL6" s="660"/>
      <c r="DM6" s="660"/>
      <c r="DN6" s="660"/>
      <c r="DO6" s="660"/>
      <c r="DP6" s="661"/>
      <c r="DQ6" s="668">
        <v>629636</v>
      </c>
      <c r="DR6" s="660"/>
      <c r="DS6" s="660"/>
      <c r="DT6" s="660"/>
      <c r="DU6" s="660"/>
      <c r="DV6" s="660"/>
      <c r="DW6" s="660"/>
      <c r="DX6" s="660"/>
      <c r="DY6" s="660"/>
      <c r="DZ6" s="660"/>
      <c r="EA6" s="660"/>
      <c r="EB6" s="660"/>
      <c r="EC6" s="669"/>
    </row>
    <row r="7" spans="2:143" ht="11.25" customHeight="1" x14ac:dyDescent="0.15">
      <c r="B7" s="656" t="s">
        <v>230</v>
      </c>
      <c r="C7" s="657"/>
      <c r="D7" s="657"/>
      <c r="E7" s="657"/>
      <c r="F7" s="657"/>
      <c r="G7" s="657"/>
      <c r="H7" s="657"/>
      <c r="I7" s="657"/>
      <c r="J7" s="657"/>
      <c r="K7" s="657"/>
      <c r="L7" s="657"/>
      <c r="M7" s="657"/>
      <c r="N7" s="657"/>
      <c r="O7" s="657"/>
      <c r="P7" s="657"/>
      <c r="Q7" s="658"/>
      <c r="R7" s="659">
        <v>97110</v>
      </c>
      <c r="S7" s="660"/>
      <c r="T7" s="660"/>
      <c r="U7" s="660"/>
      <c r="V7" s="660"/>
      <c r="W7" s="660"/>
      <c r="X7" s="660"/>
      <c r="Y7" s="661"/>
      <c r="Z7" s="662">
        <v>0.1</v>
      </c>
      <c r="AA7" s="662"/>
      <c r="AB7" s="662"/>
      <c r="AC7" s="662"/>
      <c r="AD7" s="663">
        <v>97110</v>
      </c>
      <c r="AE7" s="663"/>
      <c r="AF7" s="663"/>
      <c r="AG7" s="663"/>
      <c r="AH7" s="663"/>
      <c r="AI7" s="663"/>
      <c r="AJ7" s="663"/>
      <c r="AK7" s="663"/>
      <c r="AL7" s="664">
        <v>0.1</v>
      </c>
      <c r="AM7" s="665"/>
      <c r="AN7" s="665"/>
      <c r="AO7" s="666"/>
      <c r="AP7" s="656" t="s">
        <v>231</v>
      </c>
      <c r="AQ7" s="657"/>
      <c r="AR7" s="657"/>
      <c r="AS7" s="657"/>
      <c r="AT7" s="657"/>
      <c r="AU7" s="657"/>
      <c r="AV7" s="657"/>
      <c r="AW7" s="657"/>
      <c r="AX7" s="657"/>
      <c r="AY7" s="657"/>
      <c r="AZ7" s="657"/>
      <c r="BA7" s="657"/>
      <c r="BB7" s="657"/>
      <c r="BC7" s="657"/>
      <c r="BD7" s="657"/>
      <c r="BE7" s="657"/>
      <c r="BF7" s="658"/>
      <c r="BG7" s="659">
        <v>32372840</v>
      </c>
      <c r="BH7" s="660"/>
      <c r="BI7" s="660"/>
      <c r="BJ7" s="660"/>
      <c r="BK7" s="660"/>
      <c r="BL7" s="660"/>
      <c r="BM7" s="660"/>
      <c r="BN7" s="661"/>
      <c r="BO7" s="662">
        <v>48.3</v>
      </c>
      <c r="BP7" s="662"/>
      <c r="BQ7" s="662"/>
      <c r="BR7" s="662"/>
      <c r="BS7" s="663">
        <v>18011</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12512729</v>
      </c>
      <c r="CS7" s="660"/>
      <c r="CT7" s="660"/>
      <c r="CU7" s="660"/>
      <c r="CV7" s="660"/>
      <c r="CW7" s="660"/>
      <c r="CX7" s="660"/>
      <c r="CY7" s="661"/>
      <c r="CZ7" s="662">
        <v>10.1</v>
      </c>
      <c r="DA7" s="662"/>
      <c r="DB7" s="662"/>
      <c r="DC7" s="662"/>
      <c r="DD7" s="668">
        <v>748763</v>
      </c>
      <c r="DE7" s="660"/>
      <c r="DF7" s="660"/>
      <c r="DG7" s="660"/>
      <c r="DH7" s="660"/>
      <c r="DI7" s="660"/>
      <c r="DJ7" s="660"/>
      <c r="DK7" s="660"/>
      <c r="DL7" s="660"/>
      <c r="DM7" s="660"/>
      <c r="DN7" s="660"/>
      <c r="DO7" s="660"/>
      <c r="DP7" s="661"/>
      <c r="DQ7" s="668">
        <v>10780829</v>
      </c>
      <c r="DR7" s="660"/>
      <c r="DS7" s="660"/>
      <c r="DT7" s="660"/>
      <c r="DU7" s="660"/>
      <c r="DV7" s="660"/>
      <c r="DW7" s="660"/>
      <c r="DX7" s="660"/>
      <c r="DY7" s="660"/>
      <c r="DZ7" s="660"/>
      <c r="EA7" s="660"/>
      <c r="EB7" s="660"/>
      <c r="EC7" s="669"/>
    </row>
    <row r="8" spans="2:143" ht="11.25" customHeight="1" x14ac:dyDescent="0.15">
      <c r="B8" s="656" t="s">
        <v>233</v>
      </c>
      <c r="C8" s="657"/>
      <c r="D8" s="657"/>
      <c r="E8" s="657"/>
      <c r="F8" s="657"/>
      <c r="G8" s="657"/>
      <c r="H8" s="657"/>
      <c r="I8" s="657"/>
      <c r="J8" s="657"/>
      <c r="K8" s="657"/>
      <c r="L8" s="657"/>
      <c r="M8" s="657"/>
      <c r="N8" s="657"/>
      <c r="O8" s="657"/>
      <c r="P8" s="657"/>
      <c r="Q8" s="658"/>
      <c r="R8" s="659">
        <v>373567</v>
      </c>
      <c r="S8" s="660"/>
      <c r="T8" s="660"/>
      <c r="U8" s="660"/>
      <c r="V8" s="660"/>
      <c r="W8" s="660"/>
      <c r="X8" s="660"/>
      <c r="Y8" s="661"/>
      <c r="Z8" s="662">
        <v>0.3</v>
      </c>
      <c r="AA8" s="662"/>
      <c r="AB8" s="662"/>
      <c r="AC8" s="662"/>
      <c r="AD8" s="663">
        <v>373567</v>
      </c>
      <c r="AE8" s="663"/>
      <c r="AF8" s="663"/>
      <c r="AG8" s="663"/>
      <c r="AH8" s="663"/>
      <c r="AI8" s="663"/>
      <c r="AJ8" s="663"/>
      <c r="AK8" s="663"/>
      <c r="AL8" s="664">
        <v>0.5</v>
      </c>
      <c r="AM8" s="665"/>
      <c r="AN8" s="665"/>
      <c r="AO8" s="666"/>
      <c r="AP8" s="656" t="s">
        <v>234</v>
      </c>
      <c r="AQ8" s="657"/>
      <c r="AR8" s="657"/>
      <c r="AS8" s="657"/>
      <c r="AT8" s="657"/>
      <c r="AU8" s="657"/>
      <c r="AV8" s="657"/>
      <c r="AW8" s="657"/>
      <c r="AX8" s="657"/>
      <c r="AY8" s="657"/>
      <c r="AZ8" s="657"/>
      <c r="BA8" s="657"/>
      <c r="BB8" s="657"/>
      <c r="BC8" s="657"/>
      <c r="BD8" s="657"/>
      <c r="BE8" s="657"/>
      <c r="BF8" s="658"/>
      <c r="BG8" s="659">
        <v>735039</v>
      </c>
      <c r="BH8" s="660"/>
      <c r="BI8" s="660"/>
      <c r="BJ8" s="660"/>
      <c r="BK8" s="660"/>
      <c r="BL8" s="660"/>
      <c r="BM8" s="660"/>
      <c r="BN8" s="661"/>
      <c r="BO8" s="662">
        <v>1.1000000000000001</v>
      </c>
      <c r="BP8" s="662"/>
      <c r="BQ8" s="662"/>
      <c r="BR8" s="662"/>
      <c r="BS8" s="668" t="s">
        <v>229</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51641341</v>
      </c>
      <c r="CS8" s="660"/>
      <c r="CT8" s="660"/>
      <c r="CU8" s="660"/>
      <c r="CV8" s="660"/>
      <c r="CW8" s="660"/>
      <c r="CX8" s="660"/>
      <c r="CY8" s="661"/>
      <c r="CZ8" s="662">
        <v>41.6</v>
      </c>
      <c r="DA8" s="662"/>
      <c r="DB8" s="662"/>
      <c r="DC8" s="662"/>
      <c r="DD8" s="668">
        <v>1665883</v>
      </c>
      <c r="DE8" s="660"/>
      <c r="DF8" s="660"/>
      <c r="DG8" s="660"/>
      <c r="DH8" s="660"/>
      <c r="DI8" s="660"/>
      <c r="DJ8" s="660"/>
      <c r="DK8" s="660"/>
      <c r="DL8" s="660"/>
      <c r="DM8" s="660"/>
      <c r="DN8" s="660"/>
      <c r="DO8" s="660"/>
      <c r="DP8" s="661"/>
      <c r="DQ8" s="668">
        <v>25918494</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437073</v>
      </c>
      <c r="S9" s="660"/>
      <c r="T9" s="660"/>
      <c r="U9" s="660"/>
      <c r="V9" s="660"/>
      <c r="W9" s="660"/>
      <c r="X9" s="660"/>
      <c r="Y9" s="661"/>
      <c r="Z9" s="662">
        <v>0.3</v>
      </c>
      <c r="AA9" s="662"/>
      <c r="AB9" s="662"/>
      <c r="AC9" s="662"/>
      <c r="AD9" s="663">
        <v>437073</v>
      </c>
      <c r="AE9" s="663"/>
      <c r="AF9" s="663"/>
      <c r="AG9" s="663"/>
      <c r="AH9" s="663"/>
      <c r="AI9" s="663"/>
      <c r="AJ9" s="663"/>
      <c r="AK9" s="663"/>
      <c r="AL9" s="664">
        <v>0.6</v>
      </c>
      <c r="AM9" s="665"/>
      <c r="AN9" s="665"/>
      <c r="AO9" s="666"/>
      <c r="AP9" s="656" t="s">
        <v>237</v>
      </c>
      <c r="AQ9" s="657"/>
      <c r="AR9" s="657"/>
      <c r="AS9" s="657"/>
      <c r="AT9" s="657"/>
      <c r="AU9" s="657"/>
      <c r="AV9" s="657"/>
      <c r="AW9" s="657"/>
      <c r="AX9" s="657"/>
      <c r="AY9" s="657"/>
      <c r="AZ9" s="657"/>
      <c r="BA9" s="657"/>
      <c r="BB9" s="657"/>
      <c r="BC9" s="657"/>
      <c r="BD9" s="657"/>
      <c r="BE9" s="657"/>
      <c r="BF9" s="658"/>
      <c r="BG9" s="659">
        <v>27569674</v>
      </c>
      <c r="BH9" s="660"/>
      <c r="BI9" s="660"/>
      <c r="BJ9" s="660"/>
      <c r="BK9" s="660"/>
      <c r="BL9" s="660"/>
      <c r="BM9" s="660"/>
      <c r="BN9" s="661"/>
      <c r="BO9" s="662">
        <v>41.1</v>
      </c>
      <c r="BP9" s="662"/>
      <c r="BQ9" s="662"/>
      <c r="BR9" s="662"/>
      <c r="BS9" s="668" t="s">
        <v>229</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11134021</v>
      </c>
      <c r="CS9" s="660"/>
      <c r="CT9" s="660"/>
      <c r="CU9" s="660"/>
      <c r="CV9" s="660"/>
      <c r="CW9" s="660"/>
      <c r="CX9" s="660"/>
      <c r="CY9" s="661"/>
      <c r="CZ9" s="662">
        <v>9</v>
      </c>
      <c r="DA9" s="662"/>
      <c r="DB9" s="662"/>
      <c r="DC9" s="662"/>
      <c r="DD9" s="668">
        <v>110218</v>
      </c>
      <c r="DE9" s="660"/>
      <c r="DF9" s="660"/>
      <c r="DG9" s="660"/>
      <c r="DH9" s="660"/>
      <c r="DI9" s="660"/>
      <c r="DJ9" s="660"/>
      <c r="DK9" s="660"/>
      <c r="DL9" s="660"/>
      <c r="DM9" s="660"/>
      <c r="DN9" s="660"/>
      <c r="DO9" s="660"/>
      <c r="DP9" s="661"/>
      <c r="DQ9" s="668">
        <v>9131713</v>
      </c>
      <c r="DR9" s="660"/>
      <c r="DS9" s="660"/>
      <c r="DT9" s="660"/>
      <c r="DU9" s="660"/>
      <c r="DV9" s="660"/>
      <c r="DW9" s="660"/>
      <c r="DX9" s="660"/>
      <c r="DY9" s="660"/>
      <c r="DZ9" s="660"/>
      <c r="EA9" s="660"/>
      <c r="EB9" s="660"/>
      <c r="EC9" s="669"/>
    </row>
    <row r="10" spans="2:143" ht="11.25" customHeight="1" x14ac:dyDescent="0.15">
      <c r="B10" s="656" t="s">
        <v>239</v>
      </c>
      <c r="C10" s="657"/>
      <c r="D10" s="657"/>
      <c r="E10" s="657"/>
      <c r="F10" s="657"/>
      <c r="G10" s="657"/>
      <c r="H10" s="657"/>
      <c r="I10" s="657"/>
      <c r="J10" s="657"/>
      <c r="K10" s="657"/>
      <c r="L10" s="657"/>
      <c r="M10" s="657"/>
      <c r="N10" s="657"/>
      <c r="O10" s="657"/>
      <c r="P10" s="657"/>
      <c r="Q10" s="658"/>
      <c r="R10" s="659" t="s">
        <v>229</v>
      </c>
      <c r="S10" s="660"/>
      <c r="T10" s="660"/>
      <c r="U10" s="660"/>
      <c r="V10" s="660"/>
      <c r="W10" s="660"/>
      <c r="X10" s="660"/>
      <c r="Y10" s="661"/>
      <c r="Z10" s="662" t="s">
        <v>229</v>
      </c>
      <c r="AA10" s="662"/>
      <c r="AB10" s="662"/>
      <c r="AC10" s="662"/>
      <c r="AD10" s="663" t="s">
        <v>123</v>
      </c>
      <c r="AE10" s="663"/>
      <c r="AF10" s="663"/>
      <c r="AG10" s="663"/>
      <c r="AH10" s="663"/>
      <c r="AI10" s="663"/>
      <c r="AJ10" s="663"/>
      <c r="AK10" s="663"/>
      <c r="AL10" s="664" t="s">
        <v>123</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1251583</v>
      </c>
      <c r="BH10" s="660"/>
      <c r="BI10" s="660"/>
      <c r="BJ10" s="660"/>
      <c r="BK10" s="660"/>
      <c r="BL10" s="660"/>
      <c r="BM10" s="660"/>
      <c r="BN10" s="661"/>
      <c r="BO10" s="662">
        <v>1.9</v>
      </c>
      <c r="BP10" s="662"/>
      <c r="BQ10" s="662"/>
      <c r="BR10" s="662"/>
      <c r="BS10" s="668" t="s">
        <v>229</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73818</v>
      </c>
      <c r="CS10" s="660"/>
      <c r="CT10" s="660"/>
      <c r="CU10" s="660"/>
      <c r="CV10" s="660"/>
      <c r="CW10" s="660"/>
      <c r="CX10" s="660"/>
      <c r="CY10" s="661"/>
      <c r="CZ10" s="662">
        <v>0.1</v>
      </c>
      <c r="DA10" s="662"/>
      <c r="DB10" s="662"/>
      <c r="DC10" s="662"/>
      <c r="DD10" s="668" t="s">
        <v>179</v>
      </c>
      <c r="DE10" s="660"/>
      <c r="DF10" s="660"/>
      <c r="DG10" s="660"/>
      <c r="DH10" s="660"/>
      <c r="DI10" s="660"/>
      <c r="DJ10" s="660"/>
      <c r="DK10" s="660"/>
      <c r="DL10" s="660"/>
      <c r="DM10" s="660"/>
      <c r="DN10" s="660"/>
      <c r="DO10" s="660"/>
      <c r="DP10" s="661"/>
      <c r="DQ10" s="668">
        <v>68818</v>
      </c>
      <c r="DR10" s="660"/>
      <c r="DS10" s="660"/>
      <c r="DT10" s="660"/>
      <c r="DU10" s="660"/>
      <c r="DV10" s="660"/>
      <c r="DW10" s="660"/>
      <c r="DX10" s="660"/>
      <c r="DY10" s="660"/>
      <c r="DZ10" s="660"/>
      <c r="EA10" s="660"/>
      <c r="EB10" s="660"/>
      <c r="EC10" s="669"/>
    </row>
    <row r="11" spans="2:143" ht="11.25" customHeight="1" x14ac:dyDescent="0.15">
      <c r="B11" s="656" t="s">
        <v>242</v>
      </c>
      <c r="C11" s="657"/>
      <c r="D11" s="657"/>
      <c r="E11" s="657"/>
      <c r="F11" s="657"/>
      <c r="G11" s="657"/>
      <c r="H11" s="657"/>
      <c r="I11" s="657"/>
      <c r="J11" s="657"/>
      <c r="K11" s="657"/>
      <c r="L11" s="657"/>
      <c r="M11" s="657"/>
      <c r="N11" s="657"/>
      <c r="O11" s="657"/>
      <c r="P11" s="657"/>
      <c r="Q11" s="658"/>
      <c r="R11" s="659" t="s">
        <v>123</v>
      </c>
      <c r="S11" s="660"/>
      <c r="T11" s="660"/>
      <c r="U11" s="660"/>
      <c r="V11" s="660"/>
      <c r="W11" s="660"/>
      <c r="X11" s="660"/>
      <c r="Y11" s="661"/>
      <c r="Z11" s="662" t="s">
        <v>229</v>
      </c>
      <c r="AA11" s="662"/>
      <c r="AB11" s="662"/>
      <c r="AC11" s="662"/>
      <c r="AD11" s="663" t="s">
        <v>229</v>
      </c>
      <c r="AE11" s="663"/>
      <c r="AF11" s="663"/>
      <c r="AG11" s="663"/>
      <c r="AH11" s="663"/>
      <c r="AI11" s="663"/>
      <c r="AJ11" s="663"/>
      <c r="AK11" s="663"/>
      <c r="AL11" s="664" t="s">
        <v>229</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2816544</v>
      </c>
      <c r="BH11" s="660"/>
      <c r="BI11" s="660"/>
      <c r="BJ11" s="660"/>
      <c r="BK11" s="660"/>
      <c r="BL11" s="660"/>
      <c r="BM11" s="660"/>
      <c r="BN11" s="661"/>
      <c r="BO11" s="662">
        <v>4.2</v>
      </c>
      <c r="BP11" s="662"/>
      <c r="BQ11" s="662"/>
      <c r="BR11" s="662"/>
      <c r="BS11" s="668">
        <v>18011</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749896</v>
      </c>
      <c r="CS11" s="660"/>
      <c r="CT11" s="660"/>
      <c r="CU11" s="660"/>
      <c r="CV11" s="660"/>
      <c r="CW11" s="660"/>
      <c r="CX11" s="660"/>
      <c r="CY11" s="661"/>
      <c r="CZ11" s="662">
        <v>0.6</v>
      </c>
      <c r="DA11" s="662"/>
      <c r="DB11" s="662"/>
      <c r="DC11" s="662"/>
      <c r="DD11" s="668">
        <v>191144</v>
      </c>
      <c r="DE11" s="660"/>
      <c r="DF11" s="660"/>
      <c r="DG11" s="660"/>
      <c r="DH11" s="660"/>
      <c r="DI11" s="660"/>
      <c r="DJ11" s="660"/>
      <c r="DK11" s="660"/>
      <c r="DL11" s="660"/>
      <c r="DM11" s="660"/>
      <c r="DN11" s="660"/>
      <c r="DO11" s="660"/>
      <c r="DP11" s="661"/>
      <c r="DQ11" s="668">
        <v>602818</v>
      </c>
      <c r="DR11" s="660"/>
      <c r="DS11" s="660"/>
      <c r="DT11" s="660"/>
      <c r="DU11" s="660"/>
      <c r="DV11" s="660"/>
      <c r="DW11" s="660"/>
      <c r="DX11" s="660"/>
      <c r="DY11" s="660"/>
      <c r="DZ11" s="660"/>
      <c r="EA11" s="660"/>
      <c r="EB11" s="660"/>
      <c r="EC11" s="669"/>
    </row>
    <row r="12" spans="2:143" ht="11.25" customHeight="1" x14ac:dyDescent="0.15">
      <c r="B12" s="656" t="s">
        <v>245</v>
      </c>
      <c r="C12" s="657"/>
      <c r="D12" s="657"/>
      <c r="E12" s="657"/>
      <c r="F12" s="657"/>
      <c r="G12" s="657"/>
      <c r="H12" s="657"/>
      <c r="I12" s="657"/>
      <c r="J12" s="657"/>
      <c r="K12" s="657"/>
      <c r="L12" s="657"/>
      <c r="M12" s="657"/>
      <c r="N12" s="657"/>
      <c r="O12" s="657"/>
      <c r="P12" s="657"/>
      <c r="Q12" s="658"/>
      <c r="R12" s="659">
        <v>6748349</v>
      </c>
      <c r="S12" s="660"/>
      <c r="T12" s="660"/>
      <c r="U12" s="660"/>
      <c r="V12" s="660"/>
      <c r="W12" s="660"/>
      <c r="X12" s="660"/>
      <c r="Y12" s="661"/>
      <c r="Z12" s="662">
        <v>5.2</v>
      </c>
      <c r="AA12" s="662"/>
      <c r="AB12" s="662"/>
      <c r="AC12" s="662"/>
      <c r="AD12" s="663">
        <v>6748349</v>
      </c>
      <c r="AE12" s="663"/>
      <c r="AF12" s="663"/>
      <c r="AG12" s="663"/>
      <c r="AH12" s="663"/>
      <c r="AI12" s="663"/>
      <c r="AJ12" s="663"/>
      <c r="AK12" s="663"/>
      <c r="AL12" s="664">
        <v>9</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25059700</v>
      </c>
      <c r="BH12" s="660"/>
      <c r="BI12" s="660"/>
      <c r="BJ12" s="660"/>
      <c r="BK12" s="660"/>
      <c r="BL12" s="660"/>
      <c r="BM12" s="660"/>
      <c r="BN12" s="661"/>
      <c r="BO12" s="662">
        <v>37.4</v>
      </c>
      <c r="BP12" s="662"/>
      <c r="BQ12" s="662"/>
      <c r="BR12" s="662"/>
      <c r="BS12" s="668" t="s">
        <v>179</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1765038</v>
      </c>
      <c r="CS12" s="660"/>
      <c r="CT12" s="660"/>
      <c r="CU12" s="660"/>
      <c r="CV12" s="660"/>
      <c r="CW12" s="660"/>
      <c r="CX12" s="660"/>
      <c r="CY12" s="661"/>
      <c r="CZ12" s="662">
        <v>1.4</v>
      </c>
      <c r="DA12" s="662"/>
      <c r="DB12" s="662"/>
      <c r="DC12" s="662"/>
      <c r="DD12" s="668" t="s">
        <v>179</v>
      </c>
      <c r="DE12" s="660"/>
      <c r="DF12" s="660"/>
      <c r="DG12" s="660"/>
      <c r="DH12" s="660"/>
      <c r="DI12" s="660"/>
      <c r="DJ12" s="660"/>
      <c r="DK12" s="660"/>
      <c r="DL12" s="660"/>
      <c r="DM12" s="660"/>
      <c r="DN12" s="660"/>
      <c r="DO12" s="660"/>
      <c r="DP12" s="661"/>
      <c r="DQ12" s="668">
        <v>383772</v>
      </c>
      <c r="DR12" s="660"/>
      <c r="DS12" s="660"/>
      <c r="DT12" s="660"/>
      <c r="DU12" s="660"/>
      <c r="DV12" s="660"/>
      <c r="DW12" s="660"/>
      <c r="DX12" s="660"/>
      <c r="DY12" s="660"/>
      <c r="DZ12" s="660"/>
      <c r="EA12" s="660"/>
      <c r="EB12" s="660"/>
      <c r="EC12" s="669"/>
    </row>
    <row r="13" spans="2:143" ht="11.25" customHeight="1" x14ac:dyDescent="0.15">
      <c r="B13" s="656" t="s">
        <v>248</v>
      </c>
      <c r="C13" s="657"/>
      <c r="D13" s="657"/>
      <c r="E13" s="657"/>
      <c r="F13" s="657"/>
      <c r="G13" s="657"/>
      <c r="H13" s="657"/>
      <c r="I13" s="657"/>
      <c r="J13" s="657"/>
      <c r="K13" s="657"/>
      <c r="L13" s="657"/>
      <c r="M13" s="657"/>
      <c r="N13" s="657"/>
      <c r="O13" s="657"/>
      <c r="P13" s="657"/>
      <c r="Q13" s="658"/>
      <c r="R13" s="659">
        <v>22587</v>
      </c>
      <c r="S13" s="660"/>
      <c r="T13" s="660"/>
      <c r="U13" s="660"/>
      <c r="V13" s="660"/>
      <c r="W13" s="660"/>
      <c r="X13" s="660"/>
      <c r="Y13" s="661"/>
      <c r="Z13" s="662">
        <v>0</v>
      </c>
      <c r="AA13" s="662"/>
      <c r="AB13" s="662"/>
      <c r="AC13" s="662"/>
      <c r="AD13" s="663">
        <v>22587</v>
      </c>
      <c r="AE13" s="663"/>
      <c r="AF13" s="663"/>
      <c r="AG13" s="663"/>
      <c r="AH13" s="663"/>
      <c r="AI13" s="663"/>
      <c r="AJ13" s="663"/>
      <c r="AK13" s="663"/>
      <c r="AL13" s="664">
        <v>0</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25020936</v>
      </c>
      <c r="BH13" s="660"/>
      <c r="BI13" s="660"/>
      <c r="BJ13" s="660"/>
      <c r="BK13" s="660"/>
      <c r="BL13" s="660"/>
      <c r="BM13" s="660"/>
      <c r="BN13" s="661"/>
      <c r="BO13" s="662">
        <v>37.299999999999997</v>
      </c>
      <c r="BP13" s="662"/>
      <c r="BQ13" s="662"/>
      <c r="BR13" s="662"/>
      <c r="BS13" s="668" t="s">
        <v>229</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13084443</v>
      </c>
      <c r="CS13" s="660"/>
      <c r="CT13" s="660"/>
      <c r="CU13" s="660"/>
      <c r="CV13" s="660"/>
      <c r="CW13" s="660"/>
      <c r="CX13" s="660"/>
      <c r="CY13" s="661"/>
      <c r="CZ13" s="662">
        <v>10.5</v>
      </c>
      <c r="DA13" s="662"/>
      <c r="DB13" s="662"/>
      <c r="DC13" s="662"/>
      <c r="DD13" s="668">
        <v>6405318</v>
      </c>
      <c r="DE13" s="660"/>
      <c r="DF13" s="660"/>
      <c r="DG13" s="660"/>
      <c r="DH13" s="660"/>
      <c r="DI13" s="660"/>
      <c r="DJ13" s="660"/>
      <c r="DK13" s="660"/>
      <c r="DL13" s="660"/>
      <c r="DM13" s="660"/>
      <c r="DN13" s="660"/>
      <c r="DO13" s="660"/>
      <c r="DP13" s="661"/>
      <c r="DQ13" s="668">
        <v>7923035</v>
      </c>
      <c r="DR13" s="660"/>
      <c r="DS13" s="660"/>
      <c r="DT13" s="660"/>
      <c r="DU13" s="660"/>
      <c r="DV13" s="660"/>
      <c r="DW13" s="660"/>
      <c r="DX13" s="660"/>
      <c r="DY13" s="660"/>
      <c r="DZ13" s="660"/>
      <c r="EA13" s="660"/>
      <c r="EB13" s="660"/>
      <c r="EC13" s="669"/>
    </row>
    <row r="14" spans="2:143" ht="11.25" customHeight="1" x14ac:dyDescent="0.15">
      <c r="B14" s="656" t="s">
        <v>251</v>
      </c>
      <c r="C14" s="657"/>
      <c r="D14" s="657"/>
      <c r="E14" s="657"/>
      <c r="F14" s="657"/>
      <c r="G14" s="657"/>
      <c r="H14" s="657"/>
      <c r="I14" s="657"/>
      <c r="J14" s="657"/>
      <c r="K14" s="657"/>
      <c r="L14" s="657"/>
      <c r="M14" s="657"/>
      <c r="N14" s="657"/>
      <c r="O14" s="657"/>
      <c r="P14" s="657"/>
      <c r="Q14" s="658"/>
      <c r="R14" s="659" t="s">
        <v>229</v>
      </c>
      <c r="S14" s="660"/>
      <c r="T14" s="660"/>
      <c r="U14" s="660"/>
      <c r="V14" s="660"/>
      <c r="W14" s="660"/>
      <c r="X14" s="660"/>
      <c r="Y14" s="661"/>
      <c r="Z14" s="662" t="s">
        <v>179</v>
      </c>
      <c r="AA14" s="662"/>
      <c r="AB14" s="662"/>
      <c r="AC14" s="662"/>
      <c r="AD14" s="663" t="s">
        <v>179</v>
      </c>
      <c r="AE14" s="663"/>
      <c r="AF14" s="663"/>
      <c r="AG14" s="663"/>
      <c r="AH14" s="663"/>
      <c r="AI14" s="663"/>
      <c r="AJ14" s="663"/>
      <c r="AK14" s="663"/>
      <c r="AL14" s="664" t="s">
        <v>229</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465421</v>
      </c>
      <c r="BH14" s="660"/>
      <c r="BI14" s="660"/>
      <c r="BJ14" s="660"/>
      <c r="BK14" s="660"/>
      <c r="BL14" s="660"/>
      <c r="BM14" s="660"/>
      <c r="BN14" s="661"/>
      <c r="BO14" s="662">
        <v>0.7</v>
      </c>
      <c r="BP14" s="662"/>
      <c r="BQ14" s="662"/>
      <c r="BR14" s="662"/>
      <c r="BS14" s="668" t="s">
        <v>179</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4740235</v>
      </c>
      <c r="CS14" s="660"/>
      <c r="CT14" s="660"/>
      <c r="CU14" s="660"/>
      <c r="CV14" s="660"/>
      <c r="CW14" s="660"/>
      <c r="CX14" s="660"/>
      <c r="CY14" s="661"/>
      <c r="CZ14" s="662">
        <v>3.8</v>
      </c>
      <c r="DA14" s="662"/>
      <c r="DB14" s="662"/>
      <c r="DC14" s="662"/>
      <c r="DD14" s="668">
        <v>217870</v>
      </c>
      <c r="DE14" s="660"/>
      <c r="DF14" s="660"/>
      <c r="DG14" s="660"/>
      <c r="DH14" s="660"/>
      <c r="DI14" s="660"/>
      <c r="DJ14" s="660"/>
      <c r="DK14" s="660"/>
      <c r="DL14" s="660"/>
      <c r="DM14" s="660"/>
      <c r="DN14" s="660"/>
      <c r="DO14" s="660"/>
      <c r="DP14" s="661"/>
      <c r="DQ14" s="668">
        <v>4630741</v>
      </c>
      <c r="DR14" s="660"/>
      <c r="DS14" s="660"/>
      <c r="DT14" s="660"/>
      <c r="DU14" s="660"/>
      <c r="DV14" s="660"/>
      <c r="DW14" s="660"/>
      <c r="DX14" s="660"/>
      <c r="DY14" s="660"/>
      <c r="DZ14" s="660"/>
      <c r="EA14" s="660"/>
      <c r="EB14" s="660"/>
      <c r="EC14" s="669"/>
    </row>
    <row r="15" spans="2:143" ht="11.25" customHeight="1" x14ac:dyDescent="0.15">
      <c r="B15" s="656" t="s">
        <v>254</v>
      </c>
      <c r="C15" s="657"/>
      <c r="D15" s="657"/>
      <c r="E15" s="657"/>
      <c r="F15" s="657"/>
      <c r="G15" s="657"/>
      <c r="H15" s="657"/>
      <c r="I15" s="657"/>
      <c r="J15" s="657"/>
      <c r="K15" s="657"/>
      <c r="L15" s="657"/>
      <c r="M15" s="657"/>
      <c r="N15" s="657"/>
      <c r="O15" s="657"/>
      <c r="P15" s="657"/>
      <c r="Q15" s="658"/>
      <c r="R15" s="659">
        <v>319652</v>
      </c>
      <c r="S15" s="660"/>
      <c r="T15" s="660"/>
      <c r="U15" s="660"/>
      <c r="V15" s="660"/>
      <c r="W15" s="660"/>
      <c r="X15" s="660"/>
      <c r="Y15" s="661"/>
      <c r="Z15" s="662">
        <v>0.2</v>
      </c>
      <c r="AA15" s="662"/>
      <c r="AB15" s="662"/>
      <c r="AC15" s="662"/>
      <c r="AD15" s="663">
        <v>319652</v>
      </c>
      <c r="AE15" s="663"/>
      <c r="AF15" s="663"/>
      <c r="AG15" s="663"/>
      <c r="AH15" s="663"/>
      <c r="AI15" s="663"/>
      <c r="AJ15" s="663"/>
      <c r="AK15" s="663"/>
      <c r="AL15" s="664">
        <v>0.4</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2406989</v>
      </c>
      <c r="BH15" s="660"/>
      <c r="BI15" s="660"/>
      <c r="BJ15" s="660"/>
      <c r="BK15" s="660"/>
      <c r="BL15" s="660"/>
      <c r="BM15" s="660"/>
      <c r="BN15" s="661"/>
      <c r="BO15" s="662">
        <v>3.6</v>
      </c>
      <c r="BP15" s="662"/>
      <c r="BQ15" s="662"/>
      <c r="BR15" s="662"/>
      <c r="BS15" s="668" t="s">
        <v>123</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16837122</v>
      </c>
      <c r="CS15" s="660"/>
      <c r="CT15" s="660"/>
      <c r="CU15" s="660"/>
      <c r="CV15" s="660"/>
      <c r="CW15" s="660"/>
      <c r="CX15" s="660"/>
      <c r="CY15" s="661"/>
      <c r="CZ15" s="662">
        <v>13.6</v>
      </c>
      <c r="DA15" s="662"/>
      <c r="DB15" s="662"/>
      <c r="DC15" s="662"/>
      <c r="DD15" s="668">
        <v>6370004</v>
      </c>
      <c r="DE15" s="660"/>
      <c r="DF15" s="660"/>
      <c r="DG15" s="660"/>
      <c r="DH15" s="660"/>
      <c r="DI15" s="660"/>
      <c r="DJ15" s="660"/>
      <c r="DK15" s="660"/>
      <c r="DL15" s="660"/>
      <c r="DM15" s="660"/>
      <c r="DN15" s="660"/>
      <c r="DO15" s="660"/>
      <c r="DP15" s="661"/>
      <c r="DQ15" s="668">
        <v>12792588</v>
      </c>
      <c r="DR15" s="660"/>
      <c r="DS15" s="660"/>
      <c r="DT15" s="660"/>
      <c r="DU15" s="660"/>
      <c r="DV15" s="660"/>
      <c r="DW15" s="660"/>
      <c r="DX15" s="660"/>
      <c r="DY15" s="660"/>
      <c r="DZ15" s="660"/>
      <c r="EA15" s="660"/>
      <c r="EB15" s="660"/>
      <c r="EC15" s="669"/>
    </row>
    <row r="16" spans="2:143" ht="11.25" customHeight="1" x14ac:dyDescent="0.15">
      <c r="B16" s="656" t="s">
        <v>257</v>
      </c>
      <c r="C16" s="657"/>
      <c r="D16" s="657"/>
      <c r="E16" s="657"/>
      <c r="F16" s="657"/>
      <c r="G16" s="657"/>
      <c r="H16" s="657"/>
      <c r="I16" s="657"/>
      <c r="J16" s="657"/>
      <c r="K16" s="657"/>
      <c r="L16" s="657"/>
      <c r="M16" s="657"/>
      <c r="N16" s="657"/>
      <c r="O16" s="657"/>
      <c r="P16" s="657"/>
      <c r="Q16" s="658"/>
      <c r="R16" s="659" t="s">
        <v>229</v>
      </c>
      <c r="S16" s="660"/>
      <c r="T16" s="660"/>
      <c r="U16" s="660"/>
      <c r="V16" s="660"/>
      <c r="W16" s="660"/>
      <c r="X16" s="660"/>
      <c r="Y16" s="661"/>
      <c r="Z16" s="662" t="s">
        <v>229</v>
      </c>
      <c r="AA16" s="662"/>
      <c r="AB16" s="662"/>
      <c r="AC16" s="662"/>
      <c r="AD16" s="663" t="s">
        <v>179</v>
      </c>
      <c r="AE16" s="663"/>
      <c r="AF16" s="663"/>
      <c r="AG16" s="663"/>
      <c r="AH16" s="663"/>
      <c r="AI16" s="663"/>
      <c r="AJ16" s="663"/>
      <c r="AK16" s="663"/>
      <c r="AL16" s="664" t="s">
        <v>229</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179</v>
      </c>
      <c r="BH16" s="660"/>
      <c r="BI16" s="660"/>
      <c r="BJ16" s="660"/>
      <c r="BK16" s="660"/>
      <c r="BL16" s="660"/>
      <c r="BM16" s="660"/>
      <c r="BN16" s="661"/>
      <c r="BO16" s="662" t="s">
        <v>229</v>
      </c>
      <c r="BP16" s="662"/>
      <c r="BQ16" s="662"/>
      <c r="BR16" s="662"/>
      <c r="BS16" s="668" t="s">
        <v>229</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t="s">
        <v>229</v>
      </c>
      <c r="CS16" s="660"/>
      <c r="CT16" s="660"/>
      <c r="CU16" s="660"/>
      <c r="CV16" s="660"/>
      <c r="CW16" s="660"/>
      <c r="CX16" s="660"/>
      <c r="CY16" s="661"/>
      <c r="CZ16" s="662" t="s">
        <v>229</v>
      </c>
      <c r="DA16" s="662"/>
      <c r="DB16" s="662"/>
      <c r="DC16" s="662"/>
      <c r="DD16" s="668" t="s">
        <v>229</v>
      </c>
      <c r="DE16" s="660"/>
      <c r="DF16" s="660"/>
      <c r="DG16" s="660"/>
      <c r="DH16" s="660"/>
      <c r="DI16" s="660"/>
      <c r="DJ16" s="660"/>
      <c r="DK16" s="660"/>
      <c r="DL16" s="660"/>
      <c r="DM16" s="660"/>
      <c r="DN16" s="660"/>
      <c r="DO16" s="660"/>
      <c r="DP16" s="661"/>
      <c r="DQ16" s="668" t="s">
        <v>179</v>
      </c>
      <c r="DR16" s="660"/>
      <c r="DS16" s="660"/>
      <c r="DT16" s="660"/>
      <c r="DU16" s="660"/>
      <c r="DV16" s="660"/>
      <c r="DW16" s="660"/>
      <c r="DX16" s="660"/>
      <c r="DY16" s="660"/>
      <c r="DZ16" s="660"/>
      <c r="EA16" s="660"/>
      <c r="EB16" s="660"/>
      <c r="EC16" s="669"/>
    </row>
    <row r="17" spans="2:133" ht="11.25" customHeight="1" x14ac:dyDescent="0.15">
      <c r="B17" s="656" t="s">
        <v>260</v>
      </c>
      <c r="C17" s="657"/>
      <c r="D17" s="657"/>
      <c r="E17" s="657"/>
      <c r="F17" s="657"/>
      <c r="G17" s="657"/>
      <c r="H17" s="657"/>
      <c r="I17" s="657"/>
      <c r="J17" s="657"/>
      <c r="K17" s="657"/>
      <c r="L17" s="657"/>
      <c r="M17" s="657"/>
      <c r="N17" s="657"/>
      <c r="O17" s="657"/>
      <c r="P17" s="657"/>
      <c r="Q17" s="658"/>
      <c r="R17" s="659">
        <v>371761</v>
      </c>
      <c r="S17" s="660"/>
      <c r="T17" s="660"/>
      <c r="U17" s="660"/>
      <c r="V17" s="660"/>
      <c r="W17" s="660"/>
      <c r="X17" s="660"/>
      <c r="Y17" s="661"/>
      <c r="Z17" s="662">
        <v>0.3</v>
      </c>
      <c r="AA17" s="662"/>
      <c r="AB17" s="662"/>
      <c r="AC17" s="662"/>
      <c r="AD17" s="663">
        <v>371761</v>
      </c>
      <c r="AE17" s="663"/>
      <c r="AF17" s="663"/>
      <c r="AG17" s="663"/>
      <c r="AH17" s="663"/>
      <c r="AI17" s="663"/>
      <c r="AJ17" s="663"/>
      <c r="AK17" s="663"/>
      <c r="AL17" s="664">
        <v>0.5</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123</v>
      </c>
      <c r="BH17" s="660"/>
      <c r="BI17" s="660"/>
      <c r="BJ17" s="660"/>
      <c r="BK17" s="660"/>
      <c r="BL17" s="660"/>
      <c r="BM17" s="660"/>
      <c r="BN17" s="661"/>
      <c r="BO17" s="662" t="s">
        <v>229</v>
      </c>
      <c r="BP17" s="662"/>
      <c r="BQ17" s="662"/>
      <c r="BR17" s="662"/>
      <c r="BS17" s="668" t="s">
        <v>229</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10873763</v>
      </c>
      <c r="CS17" s="660"/>
      <c r="CT17" s="660"/>
      <c r="CU17" s="660"/>
      <c r="CV17" s="660"/>
      <c r="CW17" s="660"/>
      <c r="CX17" s="660"/>
      <c r="CY17" s="661"/>
      <c r="CZ17" s="662">
        <v>8.8000000000000007</v>
      </c>
      <c r="DA17" s="662"/>
      <c r="DB17" s="662"/>
      <c r="DC17" s="662"/>
      <c r="DD17" s="668" t="s">
        <v>229</v>
      </c>
      <c r="DE17" s="660"/>
      <c r="DF17" s="660"/>
      <c r="DG17" s="660"/>
      <c r="DH17" s="660"/>
      <c r="DI17" s="660"/>
      <c r="DJ17" s="660"/>
      <c r="DK17" s="660"/>
      <c r="DL17" s="660"/>
      <c r="DM17" s="660"/>
      <c r="DN17" s="660"/>
      <c r="DO17" s="660"/>
      <c r="DP17" s="661"/>
      <c r="DQ17" s="668">
        <v>10828150</v>
      </c>
      <c r="DR17" s="660"/>
      <c r="DS17" s="660"/>
      <c r="DT17" s="660"/>
      <c r="DU17" s="660"/>
      <c r="DV17" s="660"/>
      <c r="DW17" s="660"/>
      <c r="DX17" s="660"/>
      <c r="DY17" s="660"/>
      <c r="DZ17" s="660"/>
      <c r="EA17" s="660"/>
      <c r="EB17" s="660"/>
      <c r="EC17" s="669"/>
    </row>
    <row r="18" spans="2:133" ht="11.25" customHeight="1" x14ac:dyDescent="0.15">
      <c r="B18" s="656" t="s">
        <v>263</v>
      </c>
      <c r="C18" s="657"/>
      <c r="D18" s="657"/>
      <c r="E18" s="657"/>
      <c r="F18" s="657"/>
      <c r="G18" s="657"/>
      <c r="H18" s="657"/>
      <c r="I18" s="657"/>
      <c r="J18" s="657"/>
      <c r="K18" s="657"/>
      <c r="L18" s="657"/>
      <c r="M18" s="657"/>
      <c r="N18" s="657"/>
      <c r="O18" s="657"/>
      <c r="P18" s="657"/>
      <c r="Q18" s="658"/>
      <c r="R18" s="659">
        <v>3528966</v>
      </c>
      <c r="S18" s="660"/>
      <c r="T18" s="660"/>
      <c r="U18" s="660"/>
      <c r="V18" s="660"/>
      <c r="W18" s="660"/>
      <c r="X18" s="660"/>
      <c r="Y18" s="661"/>
      <c r="Z18" s="662">
        <v>2.7</v>
      </c>
      <c r="AA18" s="662"/>
      <c r="AB18" s="662"/>
      <c r="AC18" s="662"/>
      <c r="AD18" s="663">
        <v>3174079</v>
      </c>
      <c r="AE18" s="663"/>
      <c r="AF18" s="663"/>
      <c r="AG18" s="663"/>
      <c r="AH18" s="663"/>
      <c r="AI18" s="663"/>
      <c r="AJ18" s="663"/>
      <c r="AK18" s="663"/>
      <c r="AL18" s="664">
        <v>4.2</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229</v>
      </c>
      <c r="BH18" s="660"/>
      <c r="BI18" s="660"/>
      <c r="BJ18" s="660"/>
      <c r="BK18" s="660"/>
      <c r="BL18" s="660"/>
      <c r="BM18" s="660"/>
      <c r="BN18" s="661"/>
      <c r="BO18" s="662" t="s">
        <v>229</v>
      </c>
      <c r="BP18" s="662"/>
      <c r="BQ18" s="662"/>
      <c r="BR18" s="662"/>
      <c r="BS18" s="668" t="s">
        <v>229</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123</v>
      </c>
      <c r="CS18" s="660"/>
      <c r="CT18" s="660"/>
      <c r="CU18" s="660"/>
      <c r="CV18" s="660"/>
      <c r="CW18" s="660"/>
      <c r="CX18" s="660"/>
      <c r="CY18" s="661"/>
      <c r="CZ18" s="662" t="s">
        <v>229</v>
      </c>
      <c r="DA18" s="662"/>
      <c r="DB18" s="662"/>
      <c r="DC18" s="662"/>
      <c r="DD18" s="668" t="s">
        <v>229</v>
      </c>
      <c r="DE18" s="660"/>
      <c r="DF18" s="660"/>
      <c r="DG18" s="660"/>
      <c r="DH18" s="660"/>
      <c r="DI18" s="660"/>
      <c r="DJ18" s="660"/>
      <c r="DK18" s="660"/>
      <c r="DL18" s="660"/>
      <c r="DM18" s="660"/>
      <c r="DN18" s="660"/>
      <c r="DO18" s="660"/>
      <c r="DP18" s="661"/>
      <c r="DQ18" s="668" t="s">
        <v>179</v>
      </c>
      <c r="DR18" s="660"/>
      <c r="DS18" s="660"/>
      <c r="DT18" s="660"/>
      <c r="DU18" s="660"/>
      <c r="DV18" s="660"/>
      <c r="DW18" s="660"/>
      <c r="DX18" s="660"/>
      <c r="DY18" s="660"/>
      <c r="DZ18" s="660"/>
      <c r="EA18" s="660"/>
      <c r="EB18" s="660"/>
      <c r="EC18" s="669"/>
    </row>
    <row r="19" spans="2:133" ht="11.25" customHeight="1" x14ac:dyDescent="0.15">
      <c r="B19" s="656" t="s">
        <v>266</v>
      </c>
      <c r="C19" s="657"/>
      <c r="D19" s="657"/>
      <c r="E19" s="657"/>
      <c r="F19" s="657"/>
      <c r="G19" s="657"/>
      <c r="H19" s="657"/>
      <c r="I19" s="657"/>
      <c r="J19" s="657"/>
      <c r="K19" s="657"/>
      <c r="L19" s="657"/>
      <c r="M19" s="657"/>
      <c r="N19" s="657"/>
      <c r="O19" s="657"/>
      <c r="P19" s="657"/>
      <c r="Q19" s="658"/>
      <c r="R19" s="659">
        <v>3174079</v>
      </c>
      <c r="S19" s="660"/>
      <c r="T19" s="660"/>
      <c r="U19" s="660"/>
      <c r="V19" s="660"/>
      <c r="W19" s="660"/>
      <c r="X19" s="660"/>
      <c r="Y19" s="661"/>
      <c r="Z19" s="662">
        <v>2.4</v>
      </c>
      <c r="AA19" s="662"/>
      <c r="AB19" s="662"/>
      <c r="AC19" s="662"/>
      <c r="AD19" s="663">
        <v>3174079</v>
      </c>
      <c r="AE19" s="663"/>
      <c r="AF19" s="663"/>
      <c r="AG19" s="663"/>
      <c r="AH19" s="663"/>
      <c r="AI19" s="663"/>
      <c r="AJ19" s="663"/>
      <c r="AK19" s="663"/>
      <c r="AL19" s="664">
        <v>4.2</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6696465</v>
      </c>
      <c r="BH19" s="660"/>
      <c r="BI19" s="660"/>
      <c r="BJ19" s="660"/>
      <c r="BK19" s="660"/>
      <c r="BL19" s="660"/>
      <c r="BM19" s="660"/>
      <c r="BN19" s="661"/>
      <c r="BO19" s="662">
        <v>10</v>
      </c>
      <c r="BP19" s="662"/>
      <c r="BQ19" s="662"/>
      <c r="BR19" s="662"/>
      <c r="BS19" s="668" t="s">
        <v>229</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229</v>
      </c>
      <c r="CS19" s="660"/>
      <c r="CT19" s="660"/>
      <c r="CU19" s="660"/>
      <c r="CV19" s="660"/>
      <c r="CW19" s="660"/>
      <c r="CX19" s="660"/>
      <c r="CY19" s="661"/>
      <c r="CZ19" s="662" t="s">
        <v>229</v>
      </c>
      <c r="DA19" s="662"/>
      <c r="DB19" s="662"/>
      <c r="DC19" s="662"/>
      <c r="DD19" s="668" t="s">
        <v>229</v>
      </c>
      <c r="DE19" s="660"/>
      <c r="DF19" s="660"/>
      <c r="DG19" s="660"/>
      <c r="DH19" s="660"/>
      <c r="DI19" s="660"/>
      <c r="DJ19" s="660"/>
      <c r="DK19" s="660"/>
      <c r="DL19" s="660"/>
      <c r="DM19" s="660"/>
      <c r="DN19" s="660"/>
      <c r="DO19" s="660"/>
      <c r="DP19" s="661"/>
      <c r="DQ19" s="668" t="s">
        <v>179</v>
      </c>
      <c r="DR19" s="660"/>
      <c r="DS19" s="660"/>
      <c r="DT19" s="660"/>
      <c r="DU19" s="660"/>
      <c r="DV19" s="660"/>
      <c r="DW19" s="660"/>
      <c r="DX19" s="660"/>
      <c r="DY19" s="660"/>
      <c r="DZ19" s="660"/>
      <c r="EA19" s="660"/>
      <c r="EB19" s="660"/>
      <c r="EC19" s="669"/>
    </row>
    <row r="20" spans="2:133" ht="11.25" customHeight="1" x14ac:dyDescent="0.15">
      <c r="B20" s="656" t="s">
        <v>269</v>
      </c>
      <c r="C20" s="657"/>
      <c r="D20" s="657"/>
      <c r="E20" s="657"/>
      <c r="F20" s="657"/>
      <c r="G20" s="657"/>
      <c r="H20" s="657"/>
      <c r="I20" s="657"/>
      <c r="J20" s="657"/>
      <c r="K20" s="657"/>
      <c r="L20" s="657"/>
      <c r="M20" s="657"/>
      <c r="N20" s="657"/>
      <c r="O20" s="657"/>
      <c r="P20" s="657"/>
      <c r="Q20" s="658"/>
      <c r="R20" s="659">
        <v>332092</v>
      </c>
      <c r="S20" s="660"/>
      <c r="T20" s="660"/>
      <c r="U20" s="660"/>
      <c r="V20" s="660"/>
      <c r="W20" s="660"/>
      <c r="X20" s="660"/>
      <c r="Y20" s="661"/>
      <c r="Z20" s="662">
        <v>0.3</v>
      </c>
      <c r="AA20" s="662"/>
      <c r="AB20" s="662"/>
      <c r="AC20" s="662"/>
      <c r="AD20" s="663" t="s">
        <v>123</v>
      </c>
      <c r="AE20" s="663"/>
      <c r="AF20" s="663"/>
      <c r="AG20" s="663"/>
      <c r="AH20" s="663"/>
      <c r="AI20" s="663"/>
      <c r="AJ20" s="663"/>
      <c r="AK20" s="663"/>
      <c r="AL20" s="664" t="s">
        <v>179</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6696465</v>
      </c>
      <c r="BH20" s="660"/>
      <c r="BI20" s="660"/>
      <c r="BJ20" s="660"/>
      <c r="BK20" s="660"/>
      <c r="BL20" s="660"/>
      <c r="BM20" s="660"/>
      <c r="BN20" s="661"/>
      <c r="BO20" s="662">
        <v>10</v>
      </c>
      <c r="BP20" s="662"/>
      <c r="BQ20" s="662"/>
      <c r="BR20" s="662"/>
      <c r="BS20" s="668" t="s">
        <v>123</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124042192</v>
      </c>
      <c r="CS20" s="660"/>
      <c r="CT20" s="660"/>
      <c r="CU20" s="660"/>
      <c r="CV20" s="660"/>
      <c r="CW20" s="660"/>
      <c r="CX20" s="660"/>
      <c r="CY20" s="661"/>
      <c r="CZ20" s="662">
        <v>100</v>
      </c>
      <c r="DA20" s="662"/>
      <c r="DB20" s="662"/>
      <c r="DC20" s="662"/>
      <c r="DD20" s="668">
        <v>15709200</v>
      </c>
      <c r="DE20" s="660"/>
      <c r="DF20" s="660"/>
      <c r="DG20" s="660"/>
      <c r="DH20" s="660"/>
      <c r="DI20" s="660"/>
      <c r="DJ20" s="660"/>
      <c r="DK20" s="660"/>
      <c r="DL20" s="660"/>
      <c r="DM20" s="660"/>
      <c r="DN20" s="660"/>
      <c r="DO20" s="660"/>
      <c r="DP20" s="661"/>
      <c r="DQ20" s="668">
        <v>83690594</v>
      </c>
      <c r="DR20" s="660"/>
      <c r="DS20" s="660"/>
      <c r="DT20" s="660"/>
      <c r="DU20" s="660"/>
      <c r="DV20" s="660"/>
      <c r="DW20" s="660"/>
      <c r="DX20" s="660"/>
      <c r="DY20" s="660"/>
      <c r="DZ20" s="660"/>
      <c r="EA20" s="660"/>
      <c r="EB20" s="660"/>
      <c r="EC20" s="669"/>
    </row>
    <row r="21" spans="2:133" ht="11.25" customHeight="1" x14ac:dyDescent="0.15">
      <c r="B21" s="656" t="s">
        <v>272</v>
      </c>
      <c r="C21" s="657"/>
      <c r="D21" s="657"/>
      <c r="E21" s="657"/>
      <c r="F21" s="657"/>
      <c r="G21" s="657"/>
      <c r="H21" s="657"/>
      <c r="I21" s="657"/>
      <c r="J21" s="657"/>
      <c r="K21" s="657"/>
      <c r="L21" s="657"/>
      <c r="M21" s="657"/>
      <c r="N21" s="657"/>
      <c r="O21" s="657"/>
      <c r="P21" s="657"/>
      <c r="Q21" s="658"/>
      <c r="R21" s="659">
        <v>22795</v>
      </c>
      <c r="S21" s="660"/>
      <c r="T21" s="660"/>
      <c r="U21" s="660"/>
      <c r="V21" s="660"/>
      <c r="W21" s="660"/>
      <c r="X21" s="660"/>
      <c r="Y21" s="661"/>
      <c r="Z21" s="662">
        <v>0</v>
      </c>
      <c r="AA21" s="662"/>
      <c r="AB21" s="662"/>
      <c r="AC21" s="662"/>
      <c r="AD21" s="663" t="s">
        <v>123</v>
      </c>
      <c r="AE21" s="663"/>
      <c r="AF21" s="663"/>
      <c r="AG21" s="663"/>
      <c r="AH21" s="663"/>
      <c r="AI21" s="663"/>
      <c r="AJ21" s="663"/>
      <c r="AK21" s="663"/>
      <c r="AL21" s="664" t="s">
        <v>229</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t="s">
        <v>123</v>
      </c>
      <c r="BH21" s="660"/>
      <c r="BI21" s="660"/>
      <c r="BJ21" s="660"/>
      <c r="BK21" s="660"/>
      <c r="BL21" s="660"/>
      <c r="BM21" s="660"/>
      <c r="BN21" s="661"/>
      <c r="BO21" s="662" t="s">
        <v>123</v>
      </c>
      <c r="BP21" s="662"/>
      <c r="BQ21" s="662"/>
      <c r="BR21" s="662"/>
      <c r="BS21" s="668" t="s">
        <v>123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274</v>
      </c>
      <c r="C22" s="657"/>
      <c r="D22" s="657"/>
      <c r="E22" s="657"/>
      <c r="F22" s="657"/>
      <c r="G22" s="657"/>
      <c r="H22" s="657"/>
      <c r="I22" s="657"/>
      <c r="J22" s="657"/>
      <c r="K22" s="657"/>
      <c r="L22" s="657"/>
      <c r="M22" s="657"/>
      <c r="N22" s="657"/>
      <c r="O22" s="657"/>
      <c r="P22" s="657"/>
      <c r="Q22" s="658"/>
      <c r="R22" s="659">
        <v>79701261</v>
      </c>
      <c r="S22" s="660"/>
      <c r="T22" s="660"/>
      <c r="U22" s="660"/>
      <c r="V22" s="660"/>
      <c r="W22" s="660"/>
      <c r="X22" s="660"/>
      <c r="Y22" s="661"/>
      <c r="Z22" s="662">
        <v>61.5</v>
      </c>
      <c r="AA22" s="662"/>
      <c r="AB22" s="662"/>
      <c r="AC22" s="662"/>
      <c r="AD22" s="663">
        <v>74125842</v>
      </c>
      <c r="AE22" s="663"/>
      <c r="AF22" s="663"/>
      <c r="AG22" s="663"/>
      <c r="AH22" s="663"/>
      <c r="AI22" s="663"/>
      <c r="AJ22" s="663"/>
      <c r="AK22" s="663"/>
      <c r="AL22" s="664">
        <v>99.2</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v>1475933</v>
      </c>
      <c r="BH22" s="660"/>
      <c r="BI22" s="660"/>
      <c r="BJ22" s="660"/>
      <c r="BK22" s="660"/>
      <c r="BL22" s="660"/>
      <c r="BM22" s="660"/>
      <c r="BN22" s="661"/>
      <c r="BO22" s="662">
        <v>2.2000000000000002</v>
      </c>
      <c r="BP22" s="662"/>
      <c r="BQ22" s="662"/>
      <c r="BR22" s="662"/>
      <c r="BS22" s="668" t="s">
        <v>179</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277</v>
      </c>
      <c r="C23" s="657"/>
      <c r="D23" s="657"/>
      <c r="E23" s="657"/>
      <c r="F23" s="657"/>
      <c r="G23" s="657"/>
      <c r="H23" s="657"/>
      <c r="I23" s="657"/>
      <c r="J23" s="657"/>
      <c r="K23" s="657"/>
      <c r="L23" s="657"/>
      <c r="M23" s="657"/>
      <c r="N23" s="657"/>
      <c r="O23" s="657"/>
      <c r="P23" s="657"/>
      <c r="Q23" s="658"/>
      <c r="R23" s="659">
        <v>50423</v>
      </c>
      <c r="S23" s="660"/>
      <c r="T23" s="660"/>
      <c r="U23" s="660"/>
      <c r="V23" s="660"/>
      <c r="W23" s="660"/>
      <c r="X23" s="660"/>
      <c r="Y23" s="661"/>
      <c r="Z23" s="662">
        <v>0</v>
      </c>
      <c r="AA23" s="662"/>
      <c r="AB23" s="662"/>
      <c r="AC23" s="662"/>
      <c r="AD23" s="663">
        <v>50423</v>
      </c>
      <c r="AE23" s="663"/>
      <c r="AF23" s="663"/>
      <c r="AG23" s="663"/>
      <c r="AH23" s="663"/>
      <c r="AI23" s="663"/>
      <c r="AJ23" s="663"/>
      <c r="AK23" s="663"/>
      <c r="AL23" s="664">
        <v>0.1</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v>5220532</v>
      </c>
      <c r="BH23" s="660"/>
      <c r="BI23" s="660"/>
      <c r="BJ23" s="660"/>
      <c r="BK23" s="660"/>
      <c r="BL23" s="660"/>
      <c r="BM23" s="660"/>
      <c r="BN23" s="661"/>
      <c r="BO23" s="662">
        <v>7.8</v>
      </c>
      <c r="BP23" s="662"/>
      <c r="BQ23" s="662"/>
      <c r="BR23" s="662"/>
      <c r="BS23" s="668" t="s">
        <v>123</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15">
      <c r="B24" s="656" t="s">
        <v>284</v>
      </c>
      <c r="C24" s="657"/>
      <c r="D24" s="657"/>
      <c r="E24" s="657"/>
      <c r="F24" s="657"/>
      <c r="G24" s="657"/>
      <c r="H24" s="657"/>
      <c r="I24" s="657"/>
      <c r="J24" s="657"/>
      <c r="K24" s="657"/>
      <c r="L24" s="657"/>
      <c r="M24" s="657"/>
      <c r="N24" s="657"/>
      <c r="O24" s="657"/>
      <c r="P24" s="657"/>
      <c r="Q24" s="658"/>
      <c r="R24" s="659">
        <v>1379870</v>
      </c>
      <c r="S24" s="660"/>
      <c r="T24" s="660"/>
      <c r="U24" s="660"/>
      <c r="V24" s="660"/>
      <c r="W24" s="660"/>
      <c r="X24" s="660"/>
      <c r="Y24" s="661"/>
      <c r="Z24" s="662">
        <v>1.1000000000000001</v>
      </c>
      <c r="AA24" s="662"/>
      <c r="AB24" s="662"/>
      <c r="AC24" s="662"/>
      <c r="AD24" s="663" t="s">
        <v>229</v>
      </c>
      <c r="AE24" s="663"/>
      <c r="AF24" s="663"/>
      <c r="AG24" s="663"/>
      <c r="AH24" s="663"/>
      <c r="AI24" s="663"/>
      <c r="AJ24" s="663"/>
      <c r="AK24" s="663"/>
      <c r="AL24" s="664" t="s">
        <v>123</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229</v>
      </c>
      <c r="BH24" s="660"/>
      <c r="BI24" s="660"/>
      <c r="BJ24" s="660"/>
      <c r="BK24" s="660"/>
      <c r="BL24" s="660"/>
      <c r="BM24" s="660"/>
      <c r="BN24" s="661"/>
      <c r="BO24" s="662" t="s">
        <v>179</v>
      </c>
      <c r="BP24" s="662"/>
      <c r="BQ24" s="662"/>
      <c r="BR24" s="662"/>
      <c r="BS24" s="668" t="s">
        <v>229</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64550923</v>
      </c>
      <c r="CS24" s="649"/>
      <c r="CT24" s="649"/>
      <c r="CU24" s="649"/>
      <c r="CV24" s="649"/>
      <c r="CW24" s="649"/>
      <c r="CX24" s="649"/>
      <c r="CY24" s="650"/>
      <c r="CZ24" s="653">
        <v>52</v>
      </c>
      <c r="DA24" s="654"/>
      <c r="DB24" s="654"/>
      <c r="DC24" s="673"/>
      <c r="DD24" s="692">
        <v>40554286</v>
      </c>
      <c r="DE24" s="649"/>
      <c r="DF24" s="649"/>
      <c r="DG24" s="649"/>
      <c r="DH24" s="649"/>
      <c r="DI24" s="649"/>
      <c r="DJ24" s="649"/>
      <c r="DK24" s="650"/>
      <c r="DL24" s="692">
        <v>39976222</v>
      </c>
      <c r="DM24" s="649"/>
      <c r="DN24" s="649"/>
      <c r="DO24" s="649"/>
      <c r="DP24" s="649"/>
      <c r="DQ24" s="649"/>
      <c r="DR24" s="649"/>
      <c r="DS24" s="649"/>
      <c r="DT24" s="649"/>
      <c r="DU24" s="649"/>
      <c r="DV24" s="650"/>
      <c r="DW24" s="653">
        <v>51.2</v>
      </c>
      <c r="DX24" s="654"/>
      <c r="DY24" s="654"/>
      <c r="DZ24" s="654"/>
      <c r="EA24" s="654"/>
      <c r="EB24" s="654"/>
      <c r="EC24" s="655"/>
    </row>
    <row r="25" spans="2:133" ht="11.25" customHeight="1" x14ac:dyDescent="0.15">
      <c r="B25" s="656" t="s">
        <v>287</v>
      </c>
      <c r="C25" s="657"/>
      <c r="D25" s="657"/>
      <c r="E25" s="657"/>
      <c r="F25" s="657"/>
      <c r="G25" s="657"/>
      <c r="H25" s="657"/>
      <c r="I25" s="657"/>
      <c r="J25" s="657"/>
      <c r="K25" s="657"/>
      <c r="L25" s="657"/>
      <c r="M25" s="657"/>
      <c r="N25" s="657"/>
      <c r="O25" s="657"/>
      <c r="P25" s="657"/>
      <c r="Q25" s="658"/>
      <c r="R25" s="659">
        <v>2122173</v>
      </c>
      <c r="S25" s="660"/>
      <c r="T25" s="660"/>
      <c r="U25" s="660"/>
      <c r="V25" s="660"/>
      <c r="W25" s="660"/>
      <c r="X25" s="660"/>
      <c r="Y25" s="661"/>
      <c r="Z25" s="662">
        <v>1.6</v>
      </c>
      <c r="AA25" s="662"/>
      <c r="AB25" s="662"/>
      <c r="AC25" s="662"/>
      <c r="AD25" s="663">
        <v>344445</v>
      </c>
      <c r="AE25" s="663"/>
      <c r="AF25" s="663"/>
      <c r="AG25" s="663"/>
      <c r="AH25" s="663"/>
      <c r="AI25" s="663"/>
      <c r="AJ25" s="663"/>
      <c r="AK25" s="663"/>
      <c r="AL25" s="664">
        <v>0.5</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229</v>
      </c>
      <c r="BH25" s="660"/>
      <c r="BI25" s="660"/>
      <c r="BJ25" s="660"/>
      <c r="BK25" s="660"/>
      <c r="BL25" s="660"/>
      <c r="BM25" s="660"/>
      <c r="BN25" s="661"/>
      <c r="BO25" s="662" t="s">
        <v>229</v>
      </c>
      <c r="BP25" s="662"/>
      <c r="BQ25" s="662"/>
      <c r="BR25" s="662"/>
      <c r="BS25" s="668" t="s">
        <v>123</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20982559</v>
      </c>
      <c r="CS25" s="695"/>
      <c r="CT25" s="695"/>
      <c r="CU25" s="695"/>
      <c r="CV25" s="695"/>
      <c r="CW25" s="695"/>
      <c r="CX25" s="695"/>
      <c r="CY25" s="696"/>
      <c r="CZ25" s="664">
        <v>16.899999999999999</v>
      </c>
      <c r="DA25" s="693"/>
      <c r="DB25" s="693"/>
      <c r="DC25" s="697"/>
      <c r="DD25" s="668">
        <v>18825656</v>
      </c>
      <c r="DE25" s="695"/>
      <c r="DF25" s="695"/>
      <c r="DG25" s="695"/>
      <c r="DH25" s="695"/>
      <c r="DI25" s="695"/>
      <c r="DJ25" s="695"/>
      <c r="DK25" s="696"/>
      <c r="DL25" s="668">
        <v>18249520</v>
      </c>
      <c r="DM25" s="695"/>
      <c r="DN25" s="695"/>
      <c r="DO25" s="695"/>
      <c r="DP25" s="695"/>
      <c r="DQ25" s="695"/>
      <c r="DR25" s="695"/>
      <c r="DS25" s="695"/>
      <c r="DT25" s="695"/>
      <c r="DU25" s="695"/>
      <c r="DV25" s="696"/>
      <c r="DW25" s="664">
        <v>23.4</v>
      </c>
      <c r="DX25" s="693"/>
      <c r="DY25" s="693"/>
      <c r="DZ25" s="693"/>
      <c r="EA25" s="693"/>
      <c r="EB25" s="693"/>
      <c r="EC25" s="694"/>
    </row>
    <row r="26" spans="2:133" ht="11.25" customHeight="1" x14ac:dyDescent="0.15">
      <c r="B26" s="656" t="s">
        <v>290</v>
      </c>
      <c r="C26" s="657"/>
      <c r="D26" s="657"/>
      <c r="E26" s="657"/>
      <c r="F26" s="657"/>
      <c r="G26" s="657"/>
      <c r="H26" s="657"/>
      <c r="I26" s="657"/>
      <c r="J26" s="657"/>
      <c r="K26" s="657"/>
      <c r="L26" s="657"/>
      <c r="M26" s="657"/>
      <c r="N26" s="657"/>
      <c r="O26" s="657"/>
      <c r="P26" s="657"/>
      <c r="Q26" s="658"/>
      <c r="R26" s="659">
        <v>1032957</v>
      </c>
      <c r="S26" s="660"/>
      <c r="T26" s="660"/>
      <c r="U26" s="660"/>
      <c r="V26" s="660"/>
      <c r="W26" s="660"/>
      <c r="X26" s="660"/>
      <c r="Y26" s="661"/>
      <c r="Z26" s="662">
        <v>0.8</v>
      </c>
      <c r="AA26" s="662"/>
      <c r="AB26" s="662"/>
      <c r="AC26" s="662"/>
      <c r="AD26" s="663" t="s">
        <v>229</v>
      </c>
      <c r="AE26" s="663"/>
      <c r="AF26" s="663"/>
      <c r="AG26" s="663"/>
      <c r="AH26" s="663"/>
      <c r="AI26" s="663"/>
      <c r="AJ26" s="663"/>
      <c r="AK26" s="663"/>
      <c r="AL26" s="664" t="s">
        <v>229</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123</v>
      </c>
      <c r="BH26" s="660"/>
      <c r="BI26" s="660"/>
      <c r="BJ26" s="660"/>
      <c r="BK26" s="660"/>
      <c r="BL26" s="660"/>
      <c r="BM26" s="660"/>
      <c r="BN26" s="661"/>
      <c r="BO26" s="662" t="s">
        <v>229</v>
      </c>
      <c r="BP26" s="662"/>
      <c r="BQ26" s="662"/>
      <c r="BR26" s="662"/>
      <c r="BS26" s="668" t="s">
        <v>123</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14386754</v>
      </c>
      <c r="CS26" s="660"/>
      <c r="CT26" s="660"/>
      <c r="CU26" s="660"/>
      <c r="CV26" s="660"/>
      <c r="CW26" s="660"/>
      <c r="CX26" s="660"/>
      <c r="CY26" s="661"/>
      <c r="CZ26" s="664">
        <v>11.6</v>
      </c>
      <c r="DA26" s="693"/>
      <c r="DB26" s="693"/>
      <c r="DC26" s="697"/>
      <c r="DD26" s="668">
        <v>12320379</v>
      </c>
      <c r="DE26" s="660"/>
      <c r="DF26" s="660"/>
      <c r="DG26" s="660"/>
      <c r="DH26" s="660"/>
      <c r="DI26" s="660"/>
      <c r="DJ26" s="660"/>
      <c r="DK26" s="661"/>
      <c r="DL26" s="668" t="s">
        <v>229</v>
      </c>
      <c r="DM26" s="660"/>
      <c r="DN26" s="660"/>
      <c r="DO26" s="660"/>
      <c r="DP26" s="660"/>
      <c r="DQ26" s="660"/>
      <c r="DR26" s="660"/>
      <c r="DS26" s="660"/>
      <c r="DT26" s="660"/>
      <c r="DU26" s="660"/>
      <c r="DV26" s="661"/>
      <c r="DW26" s="664" t="s">
        <v>229</v>
      </c>
      <c r="DX26" s="693"/>
      <c r="DY26" s="693"/>
      <c r="DZ26" s="693"/>
      <c r="EA26" s="693"/>
      <c r="EB26" s="693"/>
      <c r="EC26" s="694"/>
    </row>
    <row r="27" spans="2:133" ht="11.25" customHeight="1" x14ac:dyDescent="0.15">
      <c r="B27" s="656" t="s">
        <v>293</v>
      </c>
      <c r="C27" s="657"/>
      <c r="D27" s="657"/>
      <c r="E27" s="657"/>
      <c r="F27" s="657"/>
      <c r="G27" s="657"/>
      <c r="H27" s="657"/>
      <c r="I27" s="657"/>
      <c r="J27" s="657"/>
      <c r="K27" s="657"/>
      <c r="L27" s="657"/>
      <c r="M27" s="657"/>
      <c r="N27" s="657"/>
      <c r="O27" s="657"/>
      <c r="P27" s="657"/>
      <c r="Q27" s="658"/>
      <c r="R27" s="659">
        <v>20981167</v>
      </c>
      <c r="S27" s="660"/>
      <c r="T27" s="660"/>
      <c r="U27" s="660"/>
      <c r="V27" s="660"/>
      <c r="W27" s="660"/>
      <c r="X27" s="660"/>
      <c r="Y27" s="661"/>
      <c r="Z27" s="662">
        <v>16.2</v>
      </c>
      <c r="AA27" s="662"/>
      <c r="AB27" s="662"/>
      <c r="AC27" s="662"/>
      <c r="AD27" s="663" t="s">
        <v>229</v>
      </c>
      <c r="AE27" s="663"/>
      <c r="AF27" s="663"/>
      <c r="AG27" s="663"/>
      <c r="AH27" s="663"/>
      <c r="AI27" s="663"/>
      <c r="AJ27" s="663"/>
      <c r="AK27" s="663"/>
      <c r="AL27" s="664" t="s">
        <v>179</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67001415</v>
      </c>
      <c r="BH27" s="660"/>
      <c r="BI27" s="660"/>
      <c r="BJ27" s="660"/>
      <c r="BK27" s="660"/>
      <c r="BL27" s="660"/>
      <c r="BM27" s="660"/>
      <c r="BN27" s="661"/>
      <c r="BO27" s="662">
        <v>100</v>
      </c>
      <c r="BP27" s="662"/>
      <c r="BQ27" s="662"/>
      <c r="BR27" s="662"/>
      <c r="BS27" s="668">
        <v>18011</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32694799</v>
      </c>
      <c r="CS27" s="695"/>
      <c r="CT27" s="695"/>
      <c r="CU27" s="695"/>
      <c r="CV27" s="695"/>
      <c r="CW27" s="695"/>
      <c r="CX27" s="695"/>
      <c r="CY27" s="696"/>
      <c r="CZ27" s="664">
        <v>26.4</v>
      </c>
      <c r="DA27" s="693"/>
      <c r="DB27" s="693"/>
      <c r="DC27" s="697"/>
      <c r="DD27" s="668">
        <v>10900678</v>
      </c>
      <c r="DE27" s="695"/>
      <c r="DF27" s="695"/>
      <c r="DG27" s="695"/>
      <c r="DH27" s="695"/>
      <c r="DI27" s="695"/>
      <c r="DJ27" s="695"/>
      <c r="DK27" s="696"/>
      <c r="DL27" s="668">
        <v>10898750</v>
      </c>
      <c r="DM27" s="695"/>
      <c r="DN27" s="695"/>
      <c r="DO27" s="695"/>
      <c r="DP27" s="695"/>
      <c r="DQ27" s="695"/>
      <c r="DR27" s="695"/>
      <c r="DS27" s="695"/>
      <c r="DT27" s="695"/>
      <c r="DU27" s="695"/>
      <c r="DV27" s="696"/>
      <c r="DW27" s="664">
        <v>13.9</v>
      </c>
      <c r="DX27" s="693"/>
      <c r="DY27" s="693"/>
      <c r="DZ27" s="693"/>
      <c r="EA27" s="693"/>
      <c r="EB27" s="693"/>
      <c r="EC27" s="694"/>
    </row>
    <row r="28" spans="2:133" ht="11.25" customHeight="1" x14ac:dyDescent="0.15">
      <c r="B28" s="701" t="s">
        <v>296</v>
      </c>
      <c r="C28" s="702"/>
      <c r="D28" s="702"/>
      <c r="E28" s="702"/>
      <c r="F28" s="702"/>
      <c r="G28" s="702"/>
      <c r="H28" s="702"/>
      <c r="I28" s="702"/>
      <c r="J28" s="702"/>
      <c r="K28" s="702"/>
      <c r="L28" s="702"/>
      <c r="M28" s="702"/>
      <c r="N28" s="702"/>
      <c r="O28" s="702"/>
      <c r="P28" s="702"/>
      <c r="Q28" s="703"/>
      <c r="R28" s="659">
        <v>156277</v>
      </c>
      <c r="S28" s="660"/>
      <c r="T28" s="660"/>
      <c r="U28" s="660"/>
      <c r="V28" s="660"/>
      <c r="W28" s="660"/>
      <c r="X28" s="660"/>
      <c r="Y28" s="661"/>
      <c r="Z28" s="662">
        <v>0.1</v>
      </c>
      <c r="AA28" s="662"/>
      <c r="AB28" s="662"/>
      <c r="AC28" s="662"/>
      <c r="AD28" s="663">
        <v>156277</v>
      </c>
      <c r="AE28" s="663"/>
      <c r="AF28" s="663"/>
      <c r="AG28" s="663"/>
      <c r="AH28" s="663"/>
      <c r="AI28" s="663"/>
      <c r="AJ28" s="663"/>
      <c r="AK28" s="663"/>
      <c r="AL28" s="664">
        <v>0.2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10873565</v>
      </c>
      <c r="CS28" s="660"/>
      <c r="CT28" s="660"/>
      <c r="CU28" s="660"/>
      <c r="CV28" s="660"/>
      <c r="CW28" s="660"/>
      <c r="CX28" s="660"/>
      <c r="CY28" s="661"/>
      <c r="CZ28" s="664">
        <v>8.8000000000000007</v>
      </c>
      <c r="DA28" s="693"/>
      <c r="DB28" s="693"/>
      <c r="DC28" s="697"/>
      <c r="DD28" s="668">
        <v>10827952</v>
      </c>
      <c r="DE28" s="660"/>
      <c r="DF28" s="660"/>
      <c r="DG28" s="660"/>
      <c r="DH28" s="660"/>
      <c r="DI28" s="660"/>
      <c r="DJ28" s="660"/>
      <c r="DK28" s="661"/>
      <c r="DL28" s="668">
        <v>10827952</v>
      </c>
      <c r="DM28" s="660"/>
      <c r="DN28" s="660"/>
      <c r="DO28" s="660"/>
      <c r="DP28" s="660"/>
      <c r="DQ28" s="660"/>
      <c r="DR28" s="660"/>
      <c r="DS28" s="660"/>
      <c r="DT28" s="660"/>
      <c r="DU28" s="660"/>
      <c r="DV28" s="661"/>
      <c r="DW28" s="664">
        <v>13.9</v>
      </c>
      <c r="DX28" s="693"/>
      <c r="DY28" s="693"/>
      <c r="DZ28" s="693"/>
      <c r="EA28" s="693"/>
      <c r="EB28" s="693"/>
      <c r="EC28" s="694"/>
    </row>
    <row r="29" spans="2:133" ht="11.25" customHeight="1" x14ac:dyDescent="0.15">
      <c r="B29" s="656" t="s">
        <v>298</v>
      </c>
      <c r="C29" s="657"/>
      <c r="D29" s="657"/>
      <c r="E29" s="657"/>
      <c r="F29" s="657"/>
      <c r="G29" s="657"/>
      <c r="H29" s="657"/>
      <c r="I29" s="657"/>
      <c r="J29" s="657"/>
      <c r="K29" s="657"/>
      <c r="L29" s="657"/>
      <c r="M29" s="657"/>
      <c r="N29" s="657"/>
      <c r="O29" s="657"/>
      <c r="P29" s="657"/>
      <c r="Q29" s="658"/>
      <c r="R29" s="659">
        <v>7609101</v>
      </c>
      <c r="S29" s="660"/>
      <c r="T29" s="660"/>
      <c r="U29" s="660"/>
      <c r="V29" s="660"/>
      <c r="W29" s="660"/>
      <c r="X29" s="660"/>
      <c r="Y29" s="661"/>
      <c r="Z29" s="662">
        <v>5.9</v>
      </c>
      <c r="AA29" s="662"/>
      <c r="AB29" s="662"/>
      <c r="AC29" s="662"/>
      <c r="AD29" s="663" t="s">
        <v>229</v>
      </c>
      <c r="AE29" s="663"/>
      <c r="AF29" s="663"/>
      <c r="AG29" s="663"/>
      <c r="AH29" s="663"/>
      <c r="AI29" s="663"/>
      <c r="AJ29" s="663"/>
      <c r="AK29" s="663"/>
      <c r="AL29" s="664" t="s">
        <v>229</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10873565</v>
      </c>
      <c r="CS29" s="695"/>
      <c r="CT29" s="695"/>
      <c r="CU29" s="695"/>
      <c r="CV29" s="695"/>
      <c r="CW29" s="695"/>
      <c r="CX29" s="695"/>
      <c r="CY29" s="696"/>
      <c r="CZ29" s="664">
        <v>8.8000000000000007</v>
      </c>
      <c r="DA29" s="693"/>
      <c r="DB29" s="693"/>
      <c r="DC29" s="697"/>
      <c r="DD29" s="668">
        <v>10827952</v>
      </c>
      <c r="DE29" s="695"/>
      <c r="DF29" s="695"/>
      <c r="DG29" s="695"/>
      <c r="DH29" s="695"/>
      <c r="DI29" s="695"/>
      <c r="DJ29" s="695"/>
      <c r="DK29" s="696"/>
      <c r="DL29" s="668">
        <v>10827952</v>
      </c>
      <c r="DM29" s="695"/>
      <c r="DN29" s="695"/>
      <c r="DO29" s="695"/>
      <c r="DP29" s="695"/>
      <c r="DQ29" s="695"/>
      <c r="DR29" s="695"/>
      <c r="DS29" s="695"/>
      <c r="DT29" s="695"/>
      <c r="DU29" s="695"/>
      <c r="DV29" s="696"/>
      <c r="DW29" s="664">
        <v>13.9</v>
      </c>
      <c r="DX29" s="693"/>
      <c r="DY29" s="693"/>
      <c r="DZ29" s="693"/>
      <c r="EA29" s="693"/>
      <c r="EB29" s="693"/>
      <c r="EC29" s="694"/>
    </row>
    <row r="30" spans="2:133" ht="11.25" customHeight="1" x14ac:dyDescent="0.15">
      <c r="B30" s="656" t="s">
        <v>303</v>
      </c>
      <c r="C30" s="657"/>
      <c r="D30" s="657"/>
      <c r="E30" s="657"/>
      <c r="F30" s="657"/>
      <c r="G30" s="657"/>
      <c r="H30" s="657"/>
      <c r="I30" s="657"/>
      <c r="J30" s="657"/>
      <c r="K30" s="657"/>
      <c r="L30" s="657"/>
      <c r="M30" s="657"/>
      <c r="N30" s="657"/>
      <c r="O30" s="657"/>
      <c r="P30" s="657"/>
      <c r="Q30" s="658"/>
      <c r="R30" s="659">
        <v>135211</v>
      </c>
      <c r="S30" s="660"/>
      <c r="T30" s="660"/>
      <c r="U30" s="660"/>
      <c r="V30" s="660"/>
      <c r="W30" s="660"/>
      <c r="X30" s="660"/>
      <c r="Y30" s="661"/>
      <c r="Z30" s="662">
        <v>0.1</v>
      </c>
      <c r="AA30" s="662"/>
      <c r="AB30" s="662"/>
      <c r="AC30" s="662"/>
      <c r="AD30" s="663">
        <v>65124</v>
      </c>
      <c r="AE30" s="663"/>
      <c r="AF30" s="663"/>
      <c r="AG30" s="663"/>
      <c r="AH30" s="663"/>
      <c r="AI30" s="663"/>
      <c r="AJ30" s="663"/>
      <c r="AK30" s="663"/>
      <c r="AL30" s="664">
        <v>0.1</v>
      </c>
      <c r="AM30" s="665"/>
      <c r="AN30" s="665"/>
      <c r="AO30" s="666"/>
      <c r="AP30" s="707" t="s">
        <v>304</v>
      </c>
      <c r="AQ30" s="708"/>
      <c r="AR30" s="708"/>
      <c r="AS30" s="708"/>
      <c r="AT30" s="713" t="s">
        <v>305</v>
      </c>
      <c r="AU30" s="210"/>
      <c r="AV30" s="210"/>
      <c r="AW30" s="210"/>
      <c r="AX30" s="645" t="s">
        <v>182</v>
      </c>
      <c r="AY30" s="646"/>
      <c r="AZ30" s="646"/>
      <c r="BA30" s="646"/>
      <c r="BB30" s="646"/>
      <c r="BC30" s="646"/>
      <c r="BD30" s="646"/>
      <c r="BE30" s="646"/>
      <c r="BF30" s="647"/>
      <c r="BG30" s="719">
        <v>99</v>
      </c>
      <c r="BH30" s="720"/>
      <c r="BI30" s="720"/>
      <c r="BJ30" s="720"/>
      <c r="BK30" s="720"/>
      <c r="BL30" s="720"/>
      <c r="BM30" s="654">
        <v>97</v>
      </c>
      <c r="BN30" s="720"/>
      <c r="BO30" s="720"/>
      <c r="BP30" s="720"/>
      <c r="BQ30" s="721"/>
      <c r="BR30" s="719">
        <v>99</v>
      </c>
      <c r="BS30" s="720"/>
      <c r="BT30" s="720"/>
      <c r="BU30" s="720"/>
      <c r="BV30" s="720"/>
      <c r="BW30" s="720"/>
      <c r="BX30" s="654">
        <v>96.8</v>
      </c>
      <c r="BY30" s="720"/>
      <c r="BZ30" s="720"/>
      <c r="CA30" s="720"/>
      <c r="CB30" s="721"/>
      <c r="CD30" s="724"/>
      <c r="CE30" s="725"/>
      <c r="CF30" s="674" t="s">
        <v>306</v>
      </c>
      <c r="CG30" s="675"/>
      <c r="CH30" s="675"/>
      <c r="CI30" s="675"/>
      <c r="CJ30" s="675"/>
      <c r="CK30" s="675"/>
      <c r="CL30" s="675"/>
      <c r="CM30" s="675"/>
      <c r="CN30" s="675"/>
      <c r="CO30" s="675"/>
      <c r="CP30" s="675"/>
      <c r="CQ30" s="676"/>
      <c r="CR30" s="659">
        <v>10152729</v>
      </c>
      <c r="CS30" s="660"/>
      <c r="CT30" s="660"/>
      <c r="CU30" s="660"/>
      <c r="CV30" s="660"/>
      <c r="CW30" s="660"/>
      <c r="CX30" s="660"/>
      <c r="CY30" s="661"/>
      <c r="CZ30" s="664">
        <v>8.1999999999999993</v>
      </c>
      <c r="DA30" s="693"/>
      <c r="DB30" s="693"/>
      <c r="DC30" s="697"/>
      <c r="DD30" s="668">
        <v>10107116</v>
      </c>
      <c r="DE30" s="660"/>
      <c r="DF30" s="660"/>
      <c r="DG30" s="660"/>
      <c r="DH30" s="660"/>
      <c r="DI30" s="660"/>
      <c r="DJ30" s="660"/>
      <c r="DK30" s="661"/>
      <c r="DL30" s="668">
        <v>10107116</v>
      </c>
      <c r="DM30" s="660"/>
      <c r="DN30" s="660"/>
      <c r="DO30" s="660"/>
      <c r="DP30" s="660"/>
      <c r="DQ30" s="660"/>
      <c r="DR30" s="660"/>
      <c r="DS30" s="660"/>
      <c r="DT30" s="660"/>
      <c r="DU30" s="660"/>
      <c r="DV30" s="661"/>
      <c r="DW30" s="664">
        <v>12.9</v>
      </c>
      <c r="DX30" s="693"/>
      <c r="DY30" s="693"/>
      <c r="DZ30" s="693"/>
      <c r="EA30" s="693"/>
      <c r="EB30" s="693"/>
      <c r="EC30" s="694"/>
    </row>
    <row r="31" spans="2:133" ht="11.25" customHeight="1" x14ac:dyDescent="0.15">
      <c r="B31" s="656" t="s">
        <v>307</v>
      </c>
      <c r="C31" s="657"/>
      <c r="D31" s="657"/>
      <c r="E31" s="657"/>
      <c r="F31" s="657"/>
      <c r="G31" s="657"/>
      <c r="H31" s="657"/>
      <c r="I31" s="657"/>
      <c r="J31" s="657"/>
      <c r="K31" s="657"/>
      <c r="L31" s="657"/>
      <c r="M31" s="657"/>
      <c r="N31" s="657"/>
      <c r="O31" s="657"/>
      <c r="P31" s="657"/>
      <c r="Q31" s="658"/>
      <c r="R31" s="659">
        <v>69586</v>
      </c>
      <c r="S31" s="660"/>
      <c r="T31" s="660"/>
      <c r="U31" s="660"/>
      <c r="V31" s="660"/>
      <c r="W31" s="660"/>
      <c r="X31" s="660"/>
      <c r="Y31" s="661"/>
      <c r="Z31" s="662">
        <v>0.1</v>
      </c>
      <c r="AA31" s="662"/>
      <c r="AB31" s="662"/>
      <c r="AC31" s="662"/>
      <c r="AD31" s="663" t="s">
        <v>229</v>
      </c>
      <c r="AE31" s="663"/>
      <c r="AF31" s="663"/>
      <c r="AG31" s="663"/>
      <c r="AH31" s="663"/>
      <c r="AI31" s="663"/>
      <c r="AJ31" s="663"/>
      <c r="AK31" s="663"/>
      <c r="AL31" s="664" t="s">
        <v>229</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98.8</v>
      </c>
      <c r="BH31" s="695"/>
      <c r="BI31" s="695"/>
      <c r="BJ31" s="695"/>
      <c r="BK31" s="695"/>
      <c r="BL31" s="695"/>
      <c r="BM31" s="665">
        <v>96.5</v>
      </c>
      <c r="BN31" s="717"/>
      <c r="BO31" s="717"/>
      <c r="BP31" s="717"/>
      <c r="BQ31" s="718"/>
      <c r="BR31" s="716">
        <v>98.7</v>
      </c>
      <c r="BS31" s="695"/>
      <c r="BT31" s="695"/>
      <c r="BU31" s="695"/>
      <c r="BV31" s="695"/>
      <c r="BW31" s="695"/>
      <c r="BX31" s="665">
        <v>96.2</v>
      </c>
      <c r="BY31" s="717"/>
      <c r="BZ31" s="717"/>
      <c r="CA31" s="717"/>
      <c r="CB31" s="718"/>
      <c r="CD31" s="724"/>
      <c r="CE31" s="725"/>
      <c r="CF31" s="674" t="s">
        <v>310</v>
      </c>
      <c r="CG31" s="675"/>
      <c r="CH31" s="675"/>
      <c r="CI31" s="675"/>
      <c r="CJ31" s="675"/>
      <c r="CK31" s="675"/>
      <c r="CL31" s="675"/>
      <c r="CM31" s="675"/>
      <c r="CN31" s="675"/>
      <c r="CO31" s="675"/>
      <c r="CP31" s="675"/>
      <c r="CQ31" s="676"/>
      <c r="CR31" s="659">
        <v>720836</v>
      </c>
      <c r="CS31" s="695"/>
      <c r="CT31" s="695"/>
      <c r="CU31" s="695"/>
      <c r="CV31" s="695"/>
      <c r="CW31" s="695"/>
      <c r="CX31" s="695"/>
      <c r="CY31" s="696"/>
      <c r="CZ31" s="664">
        <v>0.6</v>
      </c>
      <c r="DA31" s="693"/>
      <c r="DB31" s="693"/>
      <c r="DC31" s="697"/>
      <c r="DD31" s="668">
        <v>720836</v>
      </c>
      <c r="DE31" s="695"/>
      <c r="DF31" s="695"/>
      <c r="DG31" s="695"/>
      <c r="DH31" s="695"/>
      <c r="DI31" s="695"/>
      <c r="DJ31" s="695"/>
      <c r="DK31" s="696"/>
      <c r="DL31" s="668">
        <v>720836</v>
      </c>
      <c r="DM31" s="695"/>
      <c r="DN31" s="695"/>
      <c r="DO31" s="695"/>
      <c r="DP31" s="695"/>
      <c r="DQ31" s="695"/>
      <c r="DR31" s="695"/>
      <c r="DS31" s="695"/>
      <c r="DT31" s="695"/>
      <c r="DU31" s="695"/>
      <c r="DV31" s="696"/>
      <c r="DW31" s="664">
        <v>0.9</v>
      </c>
      <c r="DX31" s="693"/>
      <c r="DY31" s="693"/>
      <c r="DZ31" s="693"/>
      <c r="EA31" s="693"/>
      <c r="EB31" s="693"/>
      <c r="EC31" s="694"/>
    </row>
    <row r="32" spans="2:133" ht="11.25" customHeight="1" x14ac:dyDescent="0.15">
      <c r="B32" s="656" t="s">
        <v>311</v>
      </c>
      <c r="C32" s="657"/>
      <c r="D32" s="657"/>
      <c r="E32" s="657"/>
      <c r="F32" s="657"/>
      <c r="G32" s="657"/>
      <c r="H32" s="657"/>
      <c r="I32" s="657"/>
      <c r="J32" s="657"/>
      <c r="K32" s="657"/>
      <c r="L32" s="657"/>
      <c r="M32" s="657"/>
      <c r="N32" s="657"/>
      <c r="O32" s="657"/>
      <c r="P32" s="657"/>
      <c r="Q32" s="658"/>
      <c r="R32" s="659">
        <v>1592476</v>
      </c>
      <c r="S32" s="660"/>
      <c r="T32" s="660"/>
      <c r="U32" s="660"/>
      <c r="V32" s="660"/>
      <c r="W32" s="660"/>
      <c r="X32" s="660"/>
      <c r="Y32" s="661"/>
      <c r="Z32" s="662">
        <v>1.2</v>
      </c>
      <c r="AA32" s="662"/>
      <c r="AB32" s="662"/>
      <c r="AC32" s="662"/>
      <c r="AD32" s="663" t="s">
        <v>229</v>
      </c>
      <c r="AE32" s="663"/>
      <c r="AF32" s="663"/>
      <c r="AG32" s="663"/>
      <c r="AH32" s="663"/>
      <c r="AI32" s="663"/>
      <c r="AJ32" s="663"/>
      <c r="AK32" s="663"/>
      <c r="AL32" s="664" t="s">
        <v>229</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99.2</v>
      </c>
      <c r="BH32" s="729"/>
      <c r="BI32" s="729"/>
      <c r="BJ32" s="729"/>
      <c r="BK32" s="729"/>
      <c r="BL32" s="729"/>
      <c r="BM32" s="730">
        <v>97.4</v>
      </c>
      <c r="BN32" s="729"/>
      <c r="BO32" s="729"/>
      <c r="BP32" s="729"/>
      <c r="BQ32" s="731"/>
      <c r="BR32" s="728">
        <v>99.2</v>
      </c>
      <c r="BS32" s="729"/>
      <c r="BT32" s="729"/>
      <c r="BU32" s="729"/>
      <c r="BV32" s="729"/>
      <c r="BW32" s="729"/>
      <c r="BX32" s="730">
        <v>97</v>
      </c>
      <c r="BY32" s="729"/>
      <c r="BZ32" s="729"/>
      <c r="CA32" s="729"/>
      <c r="CB32" s="731"/>
      <c r="CD32" s="726"/>
      <c r="CE32" s="727"/>
      <c r="CF32" s="674" t="s">
        <v>313</v>
      </c>
      <c r="CG32" s="675"/>
      <c r="CH32" s="675"/>
      <c r="CI32" s="675"/>
      <c r="CJ32" s="675"/>
      <c r="CK32" s="675"/>
      <c r="CL32" s="675"/>
      <c r="CM32" s="675"/>
      <c r="CN32" s="675"/>
      <c r="CO32" s="675"/>
      <c r="CP32" s="675"/>
      <c r="CQ32" s="676"/>
      <c r="CR32" s="659" t="s">
        <v>179</v>
      </c>
      <c r="CS32" s="660"/>
      <c r="CT32" s="660"/>
      <c r="CU32" s="660"/>
      <c r="CV32" s="660"/>
      <c r="CW32" s="660"/>
      <c r="CX32" s="660"/>
      <c r="CY32" s="661"/>
      <c r="CZ32" s="664" t="s">
        <v>179</v>
      </c>
      <c r="DA32" s="693"/>
      <c r="DB32" s="693"/>
      <c r="DC32" s="697"/>
      <c r="DD32" s="668" t="s">
        <v>229</v>
      </c>
      <c r="DE32" s="660"/>
      <c r="DF32" s="660"/>
      <c r="DG32" s="660"/>
      <c r="DH32" s="660"/>
      <c r="DI32" s="660"/>
      <c r="DJ32" s="660"/>
      <c r="DK32" s="661"/>
      <c r="DL32" s="668" t="s">
        <v>123</v>
      </c>
      <c r="DM32" s="660"/>
      <c r="DN32" s="660"/>
      <c r="DO32" s="660"/>
      <c r="DP32" s="660"/>
      <c r="DQ32" s="660"/>
      <c r="DR32" s="660"/>
      <c r="DS32" s="660"/>
      <c r="DT32" s="660"/>
      <c r="DU32" s="660"/>
      <c r="DV32" s="661"/>
      <c r="DW32" s="664" t="s">
        <v>123</v>
      </c>
      <c r="DX32" s="693"/>
      <c r="DY32" s="693"/>
      <c r="DZ32" s="693"/>
      <c r="EA32" s="693"/>
      <c r="EB32" s="693"/>
      <c r="EC32" s="694"/>
    </row>
    <row r="33" spans="2:133" ht="11.25" customHeight="1" x14ac:dyDescent="0.15">
      <c r="B33" s="656" t="s">
        <v>314</v>
      </c>
      <c r="C33" s="657"/>
      <c r="D33" s="657"/>
      <c r="E33" s="657"/>
      <c r="F33" s="657"/>
      <c r="G33" s="657"/>
      <c r="H33" s="657"/>
      <c r="I33" s="657"/>
      <c r="J33" s="657"/>
      <c r="K33" s="657"/>
      <c r="L33" s="657"/>
      <c r="M33" s="657"/>
      <c r="N33" s="657"/>
      <c r="O33" s="657"/>
      <c r="P33" s="657"/>
      <c r="Q33" s="658"/>
      <c r="R33" s="659">
        <v>4014243</v>
      </c>
      <c r="S33" s="660"/>
      <c r="T33" s="660"/>
      <c r="U33" s="660"/>
      <c r="V33" s="660"/>
      <c r="W33" s="660"/>
      <c r="X33" s="660"/>
      <c r="Y33" s="661"/>
      <c r="Z33" s="662">
        <v>3.1</v>
      </c>
      <c r="AA33" s="662"/>
      <c r="AB33" s="662"/>
      <c r="AC33" s="662"/>
      <c r="AD33" s="663" t="s">
        <v>179</v>
      </c>
      <c r="AE33" s="663"/>
      <c r="AF33" s="663"/>
      <c r="AG33" s="663"/>
      <c r="AH33" s="663"/>
      <c r="AI33" s="663"/>
      <c r="AJ33" s="663"/>
      <c r="AK33" s="663"/>
      <c r="AL33" s="664" t="s">
        <v>179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43782069</v>
      </c>
      <c r="CS33" s="695"/>
      <c r="CT33" s="695"/>
      <c r="CU33" s="695"/>
      <c r="CV33" s="695"/>
      <c r="CW33" s="695"/>
      <c r="CX33" s="695"/>
      <c r="CY33" s="696"/>
      <c r="CZ33" s="664">
        <v>35.299999999999997</v>
      </c>
      <c r="DA33" s="693"/>
      <c r="DB33" s="693"/>
      <c r="DC33" s="697"/>
      <c r="DD33" s="668">
        <v>37212826</v>
      </c>
      <c r="DE33" s="695"/>
      <c r="DF33" s="695"/>
      <c r="DG33" s="695"/>
      <c r="DH33" s="695"/>
      <c r="DI33" s="695"/>
      <c r="DJ33" s="695"/>
      <c r="DK33" s="696"/>
      <c r="DL33" s="668">
        <v>30629214</v>
      </c>
      <c r="DM33" s="695"/>
      <c r="DN33" s="695"/>
      <c r="DO33" s="695"/>
      <c r="DP33" s="695"/>
      <c r="DQ33" s="695"/>
      <c r="DR33" s="695"/>
      <c r="DS33" s="695"/>
      <c r="DT33" s="695"/>
      <c r="DU33" s="695"/>
      <c r="DV33" s="696"/>
      <c r="DW33" s="664">
        <v>39.200000000000003</v>
      </c>
      <c r="DX33" s="693"/>
      <c r="DY33" s="693"/>
      <c r="DZ33" s="693"/>
      <c r="EA33" s="693"/>
      <c r="EB33" s="693"/>
      <c r="EC33" s="694"/>
    </row>
    <row r="34" spans="2:133" ht="11.25" customHeight="1" x14ac:dyDescent="0.15">
      <c r="B34" s="656" t="s">
        <v>316</v>
      </c>
      <c r="C34" s="657"/>
      <c r="D34" s="657"/>
      <c r="E34" s="657"/>
      <c r="F34" s="657"/>
      <c r="G34" s="657"/>
      <c r="H34" s="657"/>
      <c r="I34" s="657"/>
      <c r="J34" s="657"/>
      <c r="K34" s="657"/>
      <c r="L34" s="657"/>
      <c r="M34" s="657"/>
      <c r="N34" s="657"/>
      <c r="O34" s="657"/>
      <c r="P34" s="657"/>
      <c r="Q34" s="658"/>
      <c r="R34" s="659">
        <v>3148853</v>
      </c>
      <c r="S34" s="660"/>
      <c r="T34" s="660"/>
      <c r="U34" s="660"/>
      <c r="V34" s="660"/>
      <c r="W34" s="660"/>
      <c r="X34" s="660"/>
      <c r="Y34" s="661"/>
      <c r="Z34" s="662">
        <v>2.4</v>
      </c>
      <c r="AA34" s="662"/>
      <c r="AB34" s="662"/>
      <c r="AC34" s="662"/>
      <c r="AD34" s="663">
        <v>2733</v>
      </c>
      <c r="AE34" s="663"/>
      <c r="AF34" s="663"/>
      <c r="AG34" s="663"/>
      <c r="AH34" s="663"/>
      <c r="AI34" s="663"/>
      <c r="AJ34" s="663"/>
      <c r="AK34" s="663"/>
      <c r="AL34" s="664">
        <v>0</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20755131</v>
      </c>
      <c r="CS34" s="660"/>
      <c r="CT34" s="660"/>
      <c r="CU34" s="660"/>
      <c r="CV34" s="660"/>
      <c r="CW34" s="660"/>
      <c r="CX34" s="660"/>
      <c r="CY34" s="661"/>
      <c r="CZ34" s="664">
        <v>16.7</v>
      </c>
      <c r="DA34" s="693"/>
      <c r="DB34" s="693"/>
      <c r="DC34" s="697"/>
      <c r="DD34" s="668">
        <v>17749418</v>
      </c>
      <c r="DE34" s="660"/>
      <c r="DF34" s="660"/>
      <c r="DG34" s="660"/>
      <c r="DH34" s="660"/>
      <c r="DI34" s="660"/>
      <c r="DJ34" s="660"/>
      <c r="DK34" s="661"/>
      <c r="DL34" s="668">
        <v>16781687</v>
      </c>
      <c r="DM34" s="660"/>
      <c r="DN34" s="660"/>
      <c r="DO34" s="660"/>
      <c r="DP34" s="660"/>
      <c r="DQ34" s="660"/>
      <c r="DR34" s="660"/>
      <c r="DS34" s="660"/>
      <c r="DT34" s="660"/>
      <c r="DU34" s="660"/>
      <c r="DV34" s="661"/>
      <c r="DW34" s="664">
        <v>21.5</v>
      </c>
      <c r="DX34" s="693"/>
      <c r="DY34" s="693"/>
      <c r="DZ34" s="693"/>
      <c r="EA34" s="693"/>
      <c r="EB34" s="693"/>
      <c r="EC34" s="694"/>
    </row>
    <row r="35" spans="2:133" ht="11.25" customHeight="1" x14ac:dyDescent="0.15">
      <c r="B35" s="656" t="s">
        <v>320</v>
      </c>
      <c r="C35" s="657"/>
      <c r="D35" s="657"/>
      <c r="E35" s="657"/>
      <c r="F35" s="657"/>
      <c r="G35" s="657"/>
      <c r="H35" s="657"/>
      <c r="I35" s="657"/>
      <c r="J35" s="657"/>
      <c r="K35" s="657"/>
      <c r="L35" s="657"/>
      <c r="M35" s="657"/>
      <c r="N35" s="657"/>
      <c r="O35" s="657"/>
      <c r="P35" s="657"/>
      <c r="Q35" s="658"/>
      <c r="R35" s="659">
        <v>7578500</v>
      </c>
      <c r="S35" s="660"/>
      <c r="T35" s="660"/>
      <c r="U35" s="660"/>
      <c r="V35" s="660"/>
      <c r="W35" s="660"/>
      <c r="X35" s="660"/>
      <c r="Y35" s="661"/>
      <c r="Z35" s="662">
        <v>5.8</v>
      </c>
      <c r="AA35" s="662"/>
      <c r="AB35" s="662"/>
      <c r="AC35" s="662"/>
      <c r="AD35" s="663" t="s">
        <v>229</v>
      </c>
      <c r="AE35" s="663"/>
      <c r="AF35" s="663"/>
      <c r="AG35" s="663"/>
      <c r="AH35" s="663"/>
      <c r="AI35" s="663"/>
      <c r="AJ35" s="663"/>
      <c r="AK35" s="663"/>
      <c r="AL35" s="664" t="s">
        <v>229</v>
      </c>
      <c r="AM35" s="665"/>
      <c r="AN35" s="665"/>
      <c r="AO35" s="666"/>
      <c r="AP35" s="214"/>
      <c r="AQ35" s="732" t="s">
        <v>321</v>
      </c>
      <c r="AR35" s="733"/>
      <c r="AS35" s="733"/>
      <c r="AT35" s="733"/>
      <c r="AU35" s="733"/>
      <c r="AV35" s="733"/>
      <c r="AW35" s="733"/>
      <c r="AX35" s="733"/>
      <c r="AY35" s="734"/>
      <c r="AZ35" s="648">
        <v>13213694</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1238841</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1149741</v>
      </c>
      <c r="CS35" s="695"/>
      <c r="CT35" s="695"/>
      <c r="CU35" s="695"/>
      <c r="CV35" s="695"/>
      <c r="CW35" s="695"/>
      <c r="CX35" s="695"/>
      <c r="CY35" s="696"/>
      <c r="CZ35" s="664">
        <v>0.9</v>
      </c>
      <c r="DA35" s="693"/>
      <c r="DB35" s="693"/>
      <c r="DC35" s="697"/>
      <c r="DD35" s="668">
        <v>1101917</v>
      </c>
      <c r="DE35" s="695"/>
      <c r="DF35" s="695"/>
      <c r="DG35" s="695"/>
      <c r="DH35" s="695"/>
      <c r="DI35" s="695"/>
      <c r="DJ35" s="695"/>
      <c r="DK35" s="696"/>
      <c r="DL35" s="668">
        <v>1101917</v>
      </c>
      <c r="DM35" s="695"/>
      <c r="DN35" s="695"/>
      <c r="DO35" s="695"/>
      <c r="DP35" s="695"/>
      <c r="DQ35" s="695"/>
      <c r="DR35" s="695"/>
      <c r="DS35" s="695"/>
      <c r="DT35" s="695"/>
      <c r="DU35" s="695"/>
      <c r="DV35" s="696"/>
      <c r="DW35" s="664">
        <v>1.4</v>
      </c>
      <c r="DX35" s="693"/>
      <c r="DY35" s="693"/>
      <c r="DZ35" s="693"/>
      <c r="EA35" s="693"/>
      <c r="EB35" s="693"/>
      <c r="EC35" s="694"/>
    </row>
    <row r="36" spans="2:133" ht="11.25" customHeight="1" x14ac:dyDescent="0.15">
      <c r="B36" s="656" t="s">
        <v>324</v>
      </c>
      <c r="C36" s="657"/>
      <c r="D36" s="657"/>
      <c r="E36" s="657"/>
      <c r="F36" s="657"/>
      <c r="G36" s="657"/>
      <c r="H36" s="657"/>
      <c r="I36" s="657"/>
      <c r="J36" s="657"/>
      <c r="K36" s="657"/>
      <c r="L36" s="657"/>
      <c r="M36" s="657"/>
      <c r="N36" s="657"/>
      <c r="O36" s="657"/>
      <c r="P36" s="657"/>
      <c r="Q36" s="658"/>
      <c r="R36" s="659" t="s">
        <v>229</v>
      </c>
      <c r="S36" s="660"/>
      <c r="T36" s="660"/>
      <c r="U36" s="660"/>
      <c r="V36" s="660"/>
      <c r="W36" s="660"/>
      <c r="X36" s="660"/>
      <c r="Y36" s="661"/>
      <c r="Z36" s="662" t="s">
        <v>229</v>
      </c>
      <c r="AA36" s="662"/>
      <c r="AB36" s="662"/>
      <c r="AC36" s="662"/>
      <c r="AD36" s="663" t="s">
        <v>229</v>
      </c>
      <c r="AE36" s="663"/>
      <c r="AF36" s="663"/>
      <c r="AG36" s="663"/>
      <c r="AH36" s="663"/>
      <c r="AI36" s="663"/>
      <c r="AJ36" s="663"/>
      <c r="AK36" s="663"/>
      <c r="AL36" s="664" t="s">
        <v>229</v>
      </c>
      <c r="AM36" s="665"/>
      <c r="AN36" s="665"/>
      <c r="AO36" s="666"/>
      <c r="AQ36" s="736" t="s">
        <v>325</v>
      </c>
      <c r="AR36" s="737"/>
      <c r="AS36" s="737"/>
      <c r="AT36" s="737"/>
      <c r="AU36" s="737"/>
      <c r="AV36" s="737"/>
      <c r="AW36" s="737"/>
      <c r="AX36" s="737"/>
      <c r="AY36" s="738"/>
      <c r="AZ36" s="659">
        <v>2800000</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902687</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6233322</v>
      </c>
      <c r="CS36" s="660"/>
      <c r="CT36" s="660"/>
      <c r="CU36" s="660"/>
      <c r="CV36" s="660"/>
      <c r="CW36" s="660"/>
      <c r="CX36" s="660"/>
      <c r="CY36" s="661"/>
      <c r="CZ36" s="664">
        <v>5</v>
      </c>
      <c r="DA36" s="693"/>
      <c r="DB36" s="693"/>
      <c r="DC36" s="697"/>
      <c r="DD36" s="668">
        <v>5913772</v>
      </c>
      <c r="DE36" s="660"/>
      <c r="DF36" s="660"/>
      <c r="DG36" s="660"/>
      <c r="DH36" s="660"/>
      <c r="DI36" s="660"/>
      <c r="DJ36" s="660"/>
      <c r="DK36" s="661"/>
      <c r="DL36" s="668">
        <v>4516164</v>
      </c>
      <c r="DM36" s="660"/>
      <c r="DN36" s="660"/>
      <c r="DO36" s="660"/>
      <c r="DP36" s="660"/>
      <c r="DQ36" s="660"/>
      <c r="DR36" s="660"/>
      <c r="DS36" s="660"/>
      <c r="DT36" s="660"/>
      <c r="DU36" s="660"/>
      <c r="DV36" s="661"/>
      <c r="DW36" s="664">
        <v>5.8</v>
      </c>
      <c r="DX36" s="693"/>
      <c r="DY36" s="693"/>
      <c r="DZ36" s="693"/>
      <c r="EA36" s="693"/>
      <c r="EB36" s="693"/>
      <c r="EC36" s="694"/>
    </row>
    <row r="37" spans="2:133" ht="11.25" customHeight="1" x14ac:dyDescent="0.15">
      <c r="B37" s="656" t="s">
        <v>328</v>
      </c>
      <c r="C37" s="657"/>
      <c r="D37" s="657"/>
      <c r="E37" s="657"/>
      <c r="F37" s="657"/>
      <c r="G37" s="657"/>
      <c r="H37" s="657"/>
      <c r="I37" s="657"/>
      <c r="J37" s="657"/>
      <c r="K37" s="657"/>
      <c r="L37" s="657"/>
      <c r="M37" s="657"/>
      <c r="N37" s="657"/>
      <c r="O37" s="657"/>
      <c r="P37" s="657"/>
      <c r="Q37" s="658"/>
      <c r="R37" s="659">
        <v>3400000</v>
      </c>
      <c r="S37" s="660"/>
      <c r="T37" s="660"/>
      <c r="U37" s="660"/>
      <c r="V37" s="660"/>
      <c r="W37" s="660"/>
      <c r="X37" s="660"/>
      <c r="Y37" s="661"/>
      <c r="Z37" s="662">
        <v>2.6</v>
      </c>
      <c r="AA37" s="662"/>
      <c r="AB37" s="662"/>
      <c r="AC37" s="662"/>
      <c r="AD37" s="663" t="s">
        <v>229</v>
      </c>
      <c r="AE37" s="663"/>
      <c r="AF37" s="663"/>
      <c r="AG37" s="663"/>
      <c r="AH37" s="663"/>
      <c r="AI37" s="663"/>
      <c r="AJ37" s="663"/>
      <c r="AK37" s="663"/>
      <c r="AL37" s="664" t="s">
        <v>123</v>
      </c>
      <c r="AM37" s="665"/>
      <c r="AN37" s="665"/>
      <c r="AO37" s="666"/>
      <c r="AQ37" s="736" t="s">
        <v>329</v>
      </c>
      <c r="AR37" s="737"/>
      <c r="AS37" s="737"/>
      <c r="AT37" s="737"/>
      <c r="AU37" s="737"/>
      <c r="AV37" s="737"/>
      <c r="AW37" s="737"/>
      <c r="AX37" s="737"/>
      <c r="AY37" s="738"/>
      <c r="AZ37" s="659">
        <v>331316</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58853</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1122521</v>
      </c>
      <c r="CS37" s="695"/>
      <c r="CT37" s="695"/>
      <c r="CU37" s="695"/>
      <c r="CV37" s="695"/>
      <c r="CW37" s="695"/>
      <c r="CX37" s="695"/>
      <c r="CY37" s="696"/>
      <c r="CZ37" s="664">
        <v>0.9</v>
      </c>
      <c r="DA37" s="693"/>
      <c r="DB37" s="693"/>
      <c r="DC37" s="697"/>
      <c r="DD37" s="668">
        <v>1122521</v>
      </c>
      <c r="DE37" s="695"/>
      <c r="DF37" s="695"/>
      <c r="DG37" s="695"/>
      <c r="DH37" s="695"/>
      <c r="DI37" s="695"/>
      <c r="DJ37" s="695"/>
      <c r="DK37" s="696"/>
      <c r="DL37" s="668">
        <v>1105649</v>
      </c>
      <c r="DM37" s="695"/>
      <c r="DN37" s="695"/>
      <c r="DO37" s="695"/>
      <c r="DP37" s="695"/>
      <c r="DQ37" s="695"/>
      <c r="DR37" s="695"/>
      <c r="DS37" s="695"/>
      <c r="DT37" s="695"/>
      <c r="DU37" s="695"/>
      <c r="DV37" s="696"/>
      <c r="DW37" s="664">
        <v>1.4</v>
      </c>
      <c r="DX37" s="693"/>
      <c r="DY37" s="693"/>
      <c r="DZ37" s="693"/>
      <c r="EA37" s="693"/>
      <c r="EB37" s="693"/>
      <c r="EC37" s="694"/>
    </row>
    <row r="38" spans="2:133" ht="11.25" customHeight="1" x14ac:dyDescent="0.15">
      <c r="B38" s="704" t="s">
        <v>332</v>
      </c>
      <c r="C38" s="705"/>
      <c r="D38" s="705"/>
      <c r="E38" s="705"/>
      <c r="F38" s="705"/>
      <c r="G38" s="705"/>
      <c r="H38" s="705"/>
      <c r="I38" s="705"/>
      <c r="J38" s="705"/>
      <c r="K38" s="705"/>
      <c r="L38" s="705"/>
      <c r="M38" s="705"/>
      <c r="N38" s="705"/>
      <c r="O38" s="705"/>
      <c r="P38" s="705"/>
      <c r="Q38" s="706"/>
      <c r="R38" s="739">
        <v>129572098</v>
      </c>
      <c r="S38" s="740"/>
      <c r="T38" s="740"/>
      <c r="U38" s="740"/>
      <c r="V38" s="740"/>
      <c r="W38" s="740"/>
      <c r="X38" s="740"/>
      <c r="Y38" s="741"/>
      <c r="Z38" s="742">
        <v>100</v>
      </c>
      <c r="AA38" s="742"/>
      <c r="AB38" s="742"/>
      <c r="AC38" s="742"/>
      <c r="AD38" s="743">
        <v>74744844</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v>187926</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93238</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10008390</v>
      </c>
      <c r="CS38" s="660"/>
      <c r="CT38" s="660"/>
      <c r="CU38" s="660"/>
      <c r="CV38" s="660"/>
      <c r="CW38" s="660"/>
      <c r="CX38" s="660"/>
      <c r="CY38" s="661"/>
      <c r="CZ38" s="664">
        <v>8.1</v>
      </c>
      <c r="DA38" s="693"/>
      <c r="DB38" s="693"/>
      <c r="DC38" s="697"/>
      <c r="DD38" s="668">
        <v>8325431</v>
      </c>
      <c r="DE38" s="660"/>
      <c r="DF38" s="660"/>
      <c r="DG38" s="660"/>
      <c r="DH38" s="660"/>
      <c r="DI38" s="660"/>
      <c r="DJ38" s="660"/>
      <c r="DK38" s="661"/>
      <c r="DL38" s="668">
        <v>7827195</v>
      </c>
      <c r="DM38" s="660"/>
      <c r="DN38" s="660"/>
      <c r="DO38" s="660"/>
      <c r="DP38" s="660"/>
      <c r="DQ38" s="660"/>
      <c r="DR38" s="660"/>
      <c r="DS38" s="660"/>
      <c r="DT38" s="660"/>
      <c r="DU38" s="660"/>
      <c r="DV38" s="661"/>
      <c r="DW38" s="664">
        <v>10</v>
      </c>
      <c r="DX38" s="693"/>
      <c r="DY38" s="693"/>
      <c r="DZ38" s="693"/>
      <c r="EA38" s="693"/>
      <c r="EB38" s="693"/>
      <c r="EC38" s="694"/>
    </row>
    <row r="39" spans="2:133" ht="11.25" customHeight="1" x14ac:dyDescent="0.15">
      <c r="AQ39" s="736" t="s">
        <v>336</v>
      </c>
      <c r="AR39" s="737"/>
      <c r="AS39" s="737"/>
      <c r="AT39" s="737"/>
      <c r="AU39" s="737"/>
      <c r="AV39" s="737"/>
      <c r="AW39" s="737"/>
      <c r="AX39" s="737"/>
      <c r="AY39" s="738"/>
      <c r="AZ39" s="659">
        <v>79000</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100</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2683768</v>
      </c>
      <c r="CS39" s="695"/>
      <c r="CT39" s="695"/>
      <c r="CU39" s="695"/>
      <c r="CV39" s="695"/>
      <c r="CW39" s="695"/>
      <c r="CX39" s="695"/>
      <c r="CY39" s="696"/>
      <c r="CZ39" s="664">
        <v>2.2000000000000002</v>
      </c>
      <c r="DA39" s="693"/>
      <c r="DB39" s="693"/>
      <c r="DC39" s="697"/>
      <c r="DD39" s="668">
        <v>2602000</v>
      </c>
      <c r="DE39" s="695"/>
      <c r="DF39" s="695"/>
      <c r="DG39" s="695"/>
      <c r="DH39" s="695"/>
      <c r="DI39" s="695"/>
      <c r="DJ39" s="695"/>
      <c r="DK39" s="696"/>
      <c r="DL39" s="668" t="s">
        <v>123</v>
      </c>
      <c r="DM39" s="695"/>
      <c r="DN39" s="695"/>
      <c r="DO39" s="695"/>
      <c r="DP39" s="695"/>
      <c r="DQ39" s="695"/>
      <c r="DR39" s="695"/>
      <c r="DS39" s="695"/>
      <c r="DT39" s="695"/>
      <c r="DU39" s="695"/>
      <c r="DV39" s="696"/>
      <c r="DW39" s="664" t="s">
        <v>123</v>
      </c>
      <c r="DX39" s="693"/>
      <c r="DY39" s="693"/>
      <c r="DZ39" s="693"/>
      <c r="EA39" s="693"/>
      <c r="EB39" s="693"/>
      <c r="EC39" s="694"/>
    </row>
    <row r="40" spans="2:133" ht="11.25" customHeight="1" x14ac:dyDescent="0.15">
      <c r="AQ40" s="736" t="s">
        <v>340</v>
      </c>
      <c r="AR40" s="737"/>
      <c r="AS40" s="737"/>
      <c r="AT40" s="737"/>
      <c r="AU40" s="737"/>
      <c r="AV40" s="737"/>
      <c r="AW40" s="737"/>
      <c r="AX40" s="737"/>
      <c r="AY40" s="738"/>
      <c r="AZ40" s="659">
        <v>2433064</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89</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2951717</v>
      </c>
      <c r="CS40" s="660"/>
      <c r="CT40" s="660"/>
      <c r="CU40" s="660"/>
      <c r="CV40" s="660"/>
      <c r="CW40" s="660"/>
      <c r="CX40" s="660"/>
      <c r="CY40" s="661"/>
      <c r="CZ40" s="664">
        <v>2.4</v>
      </c>
      <c r="DA40" s="693"/>
      <c r="DB40" s="693"/>
      <c r="DC40" s="697"/>
      <c r="DD40" s="668">
        <v>1520288</v>
      </c>
      <c r="DE40" s="660"/>
      <c r="DF40" s="660"/>
      <c r="DG40" s="660"/>
      <c r="DH40" s="660"/>
      <c r="DI40" s="660"/>
      <c r="DJ40" s="660"/>
      <c r="DK40" s="661"/>
      <c r="DL40" s="668">
        <v>402251</v>
      </c>
      <c r="DM40" s="660"/>
      <c r="DN40" s="660"/>
      <c r="DO40" s="660"/>
      <c r="DP40" s="660"/>
      <c r="DQ40" s="660"/>
      <c r="DR40" s="660"/>
      <c r="DS40" s="660"/>
      <c r="DT40" s="660"/>
      <c r="DU40" s="660"/>
      <c r="DV40" s="661"/>
      <c r="DW40" s="664">
        <v>0.5</v>
      </c>
      <c r="DX40" s="693"/>
      <c r="DY40" s="693"/>
      <c r="DZ40" s="693"/>
      <c r="EA40" s="693"/>
      <c r="EB40" s="693"/>
      <c r="EC40" s="694"/>
    </row>
    <row r="41" spans="2:133" ht="11.25" customHeight="1" x14ac:dyDescent="0.15">
      <c r="AQ41" s="746" t="s">
        <v>343</v>
      </c>
      <c r="AR41" s="747"/>
      <c r="AS41" s="747"/>
      <c r="AT41" s="747"/>
      <c r="AU41" s="747"/>
      <c r="AV41" s="747"/>
      <c r="AW41" s="747"/>
      <c r="AX41" s="747"/>
      <c r="AY41" s="748"/>
      <c r="AZ41" s="739">
        <v>7382388</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286</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229</v>
      </c>
      <c r="CS41" s="695"/>
      <c r="CT41" s="695"/>
      <c r="CU41" s="695"/>
      <c r="CV41" s="695"/>
      <c r="CW41" s="695"/>
      <c r="CX41" s="695"/>
      <c r="CY41" s="696"/>
      <c r="CZ41" s="664" t="s">
        <v>179</v>
      </c>
      <c r="DA41" s="693"/>
      <c r="DB41" s="693"/>
      <c r="DC41" s="697"/>
      <c r="DD41" s="668" t="s">
        <v>179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15709200</v>
      </c>
      <c r="CS42" s="660"/>
      <c r="CT42" s="660"/>
      <c r="CU42" s="660"/>
      <c r="CV42" s="660"/>
      <c r="CW42" s="660"/>
      <c r="CX42" s="660"/>
      <c r="CY42" s="661"/>
      <c r="CZ42" s="664">
        <v>12.7</v>
      </c>
      <c r="DA42" s="665"/>
      <c r="DB42" s="665"/>
      <c r="DC42" s="760"/>
      <c r="DD42" s="668">
        <v>5923482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722260</v>
      </c>
      <c r="CS43" s="695"/>
      <c r="CT43" s="695"/>
      <c r="CU43" s="695"/>
      <c r="CV43" s="695"/>
      <c r="CW43" s="695"/>
      <c r="CX43" s="695"/>
      <c r="CY43" s="696"/>
      <c r="CZ43" s="664">
        <v>0.6</v>
      </c>
      <c r="DA43" s="693"/>
      <c r="DB43" s="693"/>
      <c r="DC43" s="697"/>
      <c r="DD43" s="668">
        <v>722260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350</v>
      </c>
      <c r="CD44" s="771" t="s">
        <v>301</v>
      </c>
      <c r="CE44" s="772"/>
      <c r="CF44" s="656" t="s">
        <v>351</v>
      </c>
      <c r="CG44" s="657"/>
      <c r="CH44" s="657"/>
      <c r="CI44" s="657"/>
      <c r="CJ44" s="657"/>
      <c r="CK44" s="657"/>
      <c r="CL44" s="657"/>
      <c r="CM44" s="657"/>
      <c r="CN44" s="657"/>
      <c r="CO44" s="657"/>
      <c r="CP44" s="657"/>
      <c r="CQ44" s="658"/>
      <c r="CR44" s="659">
        <v>15709200</v>
      </c>
      <c r="CS44" s="660"/>
      <c r="CT44" s="660"/>
      <c r="CU44" s="660"/>
      <c r="CV44" s="660"/>
      <c r="CW44" s="660"/>
      <c r="CX44" s="660"/>
      <c r="CY44" s="661"/>
      <c r="CZ44" s="664">
        <v>12.7</v>
      </c>
      <c r="DA44" s="665"/>
      <c r="DB44" s="665"/>
      <c r="DC44" s="760"/>
      <c r="DD44" s="668">
        <v>5923482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352</v>
      </c>
      <c r="CG45" s="657"/>
      <c r="CH45" s="657"/>
      <c r="CI45" s="657"/>
      <c r="CJ45" s="657"/>
      <c r="CK45" s="657"/>
      <c r="CL45" s="657"/>
      <c r="CM45" s="657"/>
      <c r="CN45" s="657"/>
      <c r="CO45" s="657"/>
      <c r="CP45" s="657"/>
      <c r="CQ45" s="658"/>
      <c r="CR45" s="659">
        <v>7387713</v>
      </c>
      <c r="CS45" s="695"/>
      <c r="CT45" s="695"/>
      <c r="CU45" s="695"/>
      <c r="CV45" s="695"/>
      <c r="CW45" s="695"/>
      <c r="CX45" s="695"/>
      <c r="CY45" s="696"/>
      <c r="CZ45" s="664">
        <v>6</v>
      </c>
      <c r="DA45" s="693"/>
      <c r="DB45" s="693"/>
      <c r="DC45" s="697"/>
      <c r="DD45" s="668">
        <v>867900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353</v>
      </c>
      <c r="CG46" s="657"/>
      <c r="CH46" s="657"/>
      <c r="CI46" s="657"/>
      <c r="CJ46" s="657"/>
      <c r="CK46" s="657"/>
      <c r="CL46" s="657"/>
      <c r="CM46" s="657"/>
      <c r="CN46" s="657"/>
      <c r="CO46" s="657"/>
      <c r="CP46" s="657"/>
      <c r="CQ46" s="658"/>
      <c r="CR46" s="659">
        <v>8032735</v>
      </c>
      <c r="CS46" s="660"/>
      <c r="CT46" s="660"/>
      <c r="CU46" s="660"/>
      <c r="CV46" s="660"/>
      <c r="CW46" s="660"/>
      <c r="CX46" s="660"/>
      <c r="CY46" s="661"/>
      <c r="CZ46" s="664">
        <v>6.5</v>
      </c>
      <c r="DA46" s="665"/>
      <c r="DB46" s="665"/>
      <c r="DC46" s="760"/>
      <c r="DD46" s="668">
        <v>5027205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354</v>
      </c>
      <c r="CG47" s="657"/>
      <c r="CH47" s="657"/>
      <c r="CI47" s="657"/>
      <c r="CJ47" s="657"/>
      <c r="CK47" s="657"/>
      <c r="CL47" s="657"/>
      <c r="CM47" s="657"/>
      <c r="CN47" s="657"/>
      <c r="CO47" s="657"/>
      <c r="CP47" s="657"/>
      <c r="CQ47" s="658"/>
      <c r="CR47" s="659" t="s">
        <v>229</v>
      </c>
      <c r="CS47" s="695"/>
      <c r="CT47" s="695"/>
      <c r="CU47" s="695"/>
      <c r="CV47" s="695"/>
      <c r="CW47" s="695"/>
      <c r="CX47" s="695"/>
      <c r="CY47" s="696"/>
      <c r="CZ47" s="664" t="s">
        <v>123</v>
      </c>
      <c r="DA47" s="693"/>
      <c r="DB47" s="693"/>
      <c r="DC47" s="697"/>
      <c r="DD47" s="668" t="s">
        <v>229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355</v>
      </c>
      <c r="CG48" s="657"/>
      <c r="CH48" s="657"/>
      <c r="CI48" s="657"/>
      <c r="CJ48" s="657"/>
      <c r="CK48" s="657"/>
      <c r="CL48" s="657"/>
      <c r="CM48" s="657"/>
      <c r="CN48" s="657"/>
      <c r="CO48" s="657"/>
      <c r="CP48" s="657"/>
      <c r="CQ48" s="658"/>
      <c r="CR48" s="659" t="s">
        <v>123</v>
      </c>
      <c r="CS48" s="660"/>
      <c r="CT48" s="660"/>
      <c r="CU48" s="660"/>
      <c r="CV48" s="660"/>
      <c r="CW48" s="660"/>
      <c r="CX48" s="660"/>
      <c r="CY48" s="661"/>
      <c r="CZ48" s="664" t="s">
        <v>123</v>
      </c>
      <c r="DA48" s="665"/>
      <c r="DB48" s="665"/>
      <c r="DC48" s="760"/>
      <c r="DD48" s="668" t="s">
        <v>123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356</v>
      </c>
      <c r="CE49" s="705"/>
      <c r="CF49" s="705"/>
      <c r="CG49" s="705"/>
      <c r="CH49" s="705"/>
      <c r="CI49" s="705"/>
      <c r="CJ49" s="705"/>
      <c r="CK49" s="705"/>
      <c r="CL49" s="705"/>
      <c r="CM49" s="705"/>
      <c r="CN49" s="705"/>
      <c r="CO49" s="705"/>
      <c r="CP49" s="705"/>
      <c r="CQ49" s="706"/>
      <c r="CR49" s="739">
        <v>124042192</v>
      </c>
      <c r="CS49" s="729"/>
      <c r="CT49" s="729"/>
      <c r="CU49" s="729"/>
      <c r="CV49" s="729"/>
      <c r="CW49" s="729"/>
      <c r="CX49" s="729"/>
      <c r="CY49" s="761"/>
      <c r="CZ49" s="744">
        <v>100</v>
      </c>
      <c r="DA49" s="762"/>
      <c r="DB49" s="762"/>
      <c r="DC49" s="763"/>
      <c r="DD49" s="764">
        <v>83690594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JsJH5JHNHuWHPJyejiFy1a/15/nvirPg0cDjM5CCB8i4TfcxQPfDo8M9NU9nJcsEvmVh5t23z6pL8RCaBn0NFA==" saltValue="3lZgftVMb7C5Q73ld1796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596</v>
      </c>
      <c r="C7" s="792"/>
      <c r="D7" s="792"/>
      <c r="E7" s="792"/>
      <c r="F7" s="792"/>
      <c r="G7" s="792"/>
      <c r="H7" s="792"/>
      <c r="I7" s="792"/>
      <c r="J7" s="792"/>
      <c r="K7" s="792"/>
      <c r="L7" s="792"/>
      <c r="M7" s="792"/>
      <c r="N7" s="792"/>
      <c r="O7" s="792"/>
      <c r="P7" s="793"/>
      <c r="Q7" s="794">
        <v>129283</v>
      </c>
      <c r="R7" s="795"/>
      <c r="S7" s="795"/>
      <c r="T7" s="795"/>
      <c r="U7" s="795"/>
      <c r="V7" s="795">
        <v>123856</v>
      </c>
      <c r="W7" s="795"/>
      <c r="X7" s="795"/>
      <c r="Y7" s="795"/>
      <c r="Z7" s="795"/>
      <c r="AA7" s="795">
        <v>5427</v>
      </c>
      <c r="AB7" s="795"/>
      <c r="AC7" s="795"/>
      <c r="AD7" s="795"/>
      <c r="AE7" s="796"/>
      <c r="AF7" s="797">
        <v>3614</v>
      </c>
      <c r="AG7" s="798"/>
      <c r="AH7" s="798"/>
      <c r="AI7" s="798"/>
      <c r="AJ7" s="799"/>
      <c r="AK7" s="834">
        <v>1592</v>
      </c>
      <c r="AL7" s="835"/>
      <c r="AM7" s="835"/>
      <c r="AN7" s="835"/>
      <c r="AO7" s="835"/>
      <c r="AP7" s="835">
        <v>90823</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583</v>
      </c>
      <c r="BT7" s="839"/>
      <c r="BU7" s="839"/>
      <c r="BV7" s="839"/>
      <c r="BW7" s="839"/>
      <c r="BX7" s="839"/>
      <c r="BY7" s="839"/>
      <c r="BZ7" s="839"/>
      <c r="CA7" s="839"/>
      <c r="CB7" s="839"/>
      <c r="CC7" s="839"/>
      <c r="CD7" s="839"/>
      <c r="CE7" s="839"/>
      <c r="CF7" s="839"/>
      <c r="CG7" s="840"/>
      <c r="CH7" s="831">
        <v>-73</v>
      </c>
      <c r="CI7" s="832"/>
      <c r="CJ7" s="832"/>
      <c r="CK7" s="832"/>
      <c r="CL7" s="833"/>
      <c r="CM7" s="831">
        <v>1414</v>
      </c>
      <c r="CN7" s="832"/>
      <c r="CO7" s="832"/>
      <c r="CP7" s="832"/>
      <c r="CQ7" s="833"/>
      <c r="CR7" s="831">
        <v>100</v>
      </c>
      <c r="CS7" s="832"/>
      <c r="CT7" s="832"/>
      <c r="CU7" s="832"/>
      <c r="CV7" s="833"/>
      <c r="CW7" s="831">
        <v>1</v>
      </c>
      <c r="CX7" s="832"/>
      <c r="CY7" s="832"/>
      <c r="CZ7" s="832"/>
      <c r="DA7" s="833"/>
      <c r="DB7" s="831" t="s">
        <v>590</v>
      </c>
      <c r="DC7" s="832"/>
      <c r="DD7" s="832"/>
      <c r="DE7" s="832"/>
      <c r="DF7" s="833"/>
      <c r="DG7" s="831" t="s">
        <v>590</v>
      </c>
      <c r="DH7" s="832"/>
      <c r="DI7" s="832"/>
      <c r="DJ7" s="832"/>
      <c r="DK7" s="833"/>
      <c r="DL7" s="831" t="s">
        <v>590</v>
      </c>
      <c r="DM7" s="832"/>
      <c r="DN7" s="832"/>
      <c r="DO7" s="832"/>
      <c r="DP7" s="833"/>
      <c r="DQ7" s="831" t="s">
        <v>590</v>
      </c>
      <c r="DR7" s="832"/>
      <c r="DS7" s="832"/>
      <c r="DT7" s="832"/>
      <c r="DU7" s="833"/>
      <c r="DV7" s="812"/>
      <c r="DW7" s="813"/>
      <c r="DX7" s="813"/>
      <c r="DY7" s="813"/>
      <c r="DZ7" s="814"/>
      <c r="EA7" s="234"/>
    </row>
    <row r="8" spans="1:131" s="235" customFormat="1" ht="26.25" customHeight="1" x14ac:dyDescent="0.15">
      <c r="A8" s="241">
        <v>2</v>
      </c>
      <c r="B8" s="815" t="s">
        <v>597</v>
      </c>
      <c r="C8" s="816"/>
      <c r="D8" s="816"/>
      <c r="E8" s="816"/>
      <c r="F8" s="816"/>
      <c r="G8" s="816"/>
      <c r="H8" s="816"/>
      <c r="I8" s="816"/>
      <c r="J8" s="816"/>
      <c r="K8" s="816"/>
      <c r="L8" s="816"/>
      <c r="M8" s="816"/>
      <c r="N8" s="816"/>
      <c r="O8" s="816"/>
      <c r="P8" s="817"/>
      <c r="Q8" s="818">
        <v>1040</v>
      </c>
      <c r="R8" s="819"/>
      <c r="S8" s="819"/>
      <c r="T8" s="819"/>
      <c r="U8" s="819"/>
      <c r="V8" s="819">
        <v>963</v>
      </c>
      <c r="W8" s="819"/>
      <c r="X8" s="819"/>
      <c r="Y8" s="819"/>
      <c r="Z8" s="819"/>
      <c r="AA8" s="819">
        <v>76</v>
      </c>
      <c r="AB8" s="819"/>
      <c r="AC8" s="819"/>
      <c r="AD8" s="819"/>
      <c r="AE8" s="820"/>
      <c r="AF8" s="821">
        <v>75</v>
      </c>
      <c r="AG8" s="822"/>
      <c r="AH8" s="822"/>
      <c r="AI8" s="822"/>
      <c r="AJ8" s="823"/>
      <c r="AK8" s="824">
        <v>215</v>
      </c>
      <c r="AL8" s="825"/>
      <c r="AM8" s="825"/>
      <c r="AN8" s="825"/>
      <c r="AO8" s="825"/>
      <c r="AP8" s="825">
        <v>1446</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t="s">
        <v>584</v>
      </c>
      <c r="BS8" s="828" t="s">
        <v>585</v>
      </c>
      <c r="BT8" s="829"/>
      <c r="BU8" s="829"/>
      <c r="BV8" s="829"/>
      <c r="BW8" s="829"/>
      <c r="BX8" s="829"/>
      <c r="BY8" s="829"/>
      <c r="BZ8" s="829"/>
      <c r="CA8" s="829"/>
      <c r="CB8" s="829"/>
      <c r="CC8" s="829"/>
      <c r="CD8" s="829"/>
      <c r="CE8" s="829"/>
      <c r="CF8" s="829"/>
      <c r="CG8" s="830"/>
      <c r="CH8" s="841">
        <v>7</v>
      </c>
      <c r="CI8" s="842"/>
      <c r="CJ8" s="842"/>
      <c r="CK8" s="842"/>
      <c r="CL8" s="843"/>
      <c r="CM8" s="841">
        <v>2082</v>
      </c>
      <c r="CN8" s="842"/>
      <c r="CO8" s="842"/>
      <c r="CP8" s="842"/>
      <c r="CQ8" s="843"/>
      <c r="CR8" s="841">
        <v>500</v>
      </c>
      <c r="CS8" s="842"/>
      <c r="CT8" s="842"/>
      <c r="CU8" s="842"/>
      <c r="CV8" s="843"/>
      <c r="CW8" s="841">
        <v>27</v>
      </c>
      <c r="CX8" s="842"/>
      <c r="CY8" s="842"/>
      <c r="CZ8" s="842"/>
      <c r="DA8" s="843"/>
      <c r="DB8" s="841" t="s">
        <v>590</v>
      </c>
      <c r="DC8" s="842"/>
      <c r="DD8" s="842"/>
      <c r="DE8" s="842"/>
      <c r="DF8" s="843"/>
      <c r="DG8" s="841" t="s">
        <v>590</v>
      </c>
      <c r="DH8" s="842"/>
      <c r="DI8" s="842"/>
      <c r="DJ8" s="842"/>
      <c r="DK8" s="843"/>
      <c r="DL8" s="841" t="s">
        <v>590</v>
      </c>
      <c r="DM8" s="842"/>
      <c r="DN8" s="842"/>
      <c r="DO8" s="842"/>
      <c r="DP8" s="843"/>
      <c r="DQ8" s="841">
        <v>10</v>
      </c>
      <c r="DR8" s="842"/>
      <c r="DS8" s="842"/>
      <c r="DT8" s="842"/>
      <c r="DU8" s="843"/>
      <c r="DV8" s="844"/>
      <c r="DW8" s="845"/>
      <c r="DX8" s="845"/>
      <c r="DY8" s="845"/>
      <c r="DZ8" s="846"/>
      <c r="EA8" s="234"/>
    </row>
    <row r="9" spans="1:131" s="235" customFormat="1" ht="26.25" customHeight="1" x14ac:dyDescent="0.15">
      <c r="A9" s="241">
        <v>3</v>
      </c>
      <c r="B9" s="815" t="s">
        <v>379</v>
      </c>
      <c r="C9" s="816"/>
      <c r="D9" s="816"/>
      <c r="E9" s="816"/>
      <c r="F9" s="816"/>
      <c r="G9" s="816"/>
      <c r="H9" s="816"/>
      <c r="I9" s="816"/>
      <c r="J9" s="816"/>
      <c r="K9" s="816"/>
      <c r="L9" s="816"/>
      <c r="M9" s="816"/>
      <c r="N9" s="816"/>
      <c r="O9" s="816"/>
      <c r="P9" s="817"/>
      <c r="Q9" s="818">
        <v>459</v>
      </c>
      <c r="R9" s="819"/>
      <c r="S9" s="819"/>
      <c r="T9" s="819"/>
      <c r="U9" s="819"/>
      <c r="V9" s="819">
        <v>440</v>
      </c>
      <c r="W9" s="819"/>
      <c r="X9" s="819"/>
      <c r="Y9" s="819"/>
      <c r="Z9" s="819"/>
      <c r="AA9" s="819">
        <v>19</v>
      </c>
      <c r="AB9" s="819"/>
      <c r="AC9" s="819"/>
      <c r="AD9" s="819"/>
      <c r="AE9" s="820"/>
      <c r="AF9" s="821">
        <v>19</v>
      </c>
      <c r="AG9" s="822"/>
      <c r="AH9" s="822"/>
      <c r="AI9" s="822"/>
      <c r="AJ9" s="823"/>
      <c r="AK9" s="824">
        <v>194</v>
      </c>
      <c r="AL9" s="825"/>
      <c r="AM9" s="825"/>
      <c r="AN9" s="825"/>
      <c r="AO9" s="825"/>
      <c r="AP9" s="825">
        <v>4</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t="s">
        <v>584</v>
      </c>
      <c r="BS9" s="828" t="s">
        <v>586</v>
      </c>
      <c r="BT9" s="829"/>
      <c r="BU9" s="829"/>
      <c r="BV9" s="829"/>
      <c r="BW9" s="829"/>
      <c r="BX9" s="829"/>
      <c r="BY9" s="829"/>
      <c r="BZ9" s="829"/>
      <c r="CA9" s="829"/>
      <c r="CB9" s="829"/>
      <c r="CC9" s="829"/>
      <c r="CD9" s="829"/>
      <c r="CE9" s="829"/>
      <c r="CF9" s="829"/>
      <c r="CG9" s="830"/>
      <c r="CH9" s="841">
        <v>230</v>
      </c>
      <c r="CI9" s="842"/>
      <c r="CJ9" s="842"/>
      <c r="CK9" s="842"/>
      <c r="CL9" s="843"/>
      <c r="CM9" s="841">
        <v>2931</v>
      </c>
      <c r="CN9" s="842"/>
      <c r="CO9" s="842"/>
      <c r="CP9" s="842"/>
      <c r="CQ9" s="843"/>
      <c r="CR9" s="841">
        <v>501</v>
      </c>
      <c r="CS9" s="842"/>
      <c r="CT9" s="842"/>
      <c r="CU9" s="842"/>
      <c r="CV9" s="843"/>
      <c r="CW9" s="841">
        <v>254</v>
      </c>
      <c r="CX9" s="842"/>
      <c r="CY9" s="842"/>
      <c r="CZ9" s="842"/>
      <c r="DA9" s="843"/>
      <c r="DB9" s="841" t="s">
        <v>590</v>
      </c>
      <c r="DC9" s="842"/>
      <c r="DD9" s="842"/>
      <c r="DE9" s="842"/>
      <c r="DF9" s="843"/>
      <c r="DG9" s="841" t="s">
        <v>590</v>
      </c>
      <c r="DH9" s="842"/>
      <c r="DI9" s="842"/>
      <c r="DJ9" s="842"/>
      <c r="DK9" s="843"/>
      <c r="DL9" s="841" t="s">
        <v>590</v>
      </c>
      <c r="DM9" s="842"/>
      <c r="DN9" s="842"/>
      <c r="DO9" s="842"/>
      <c r="DP9" s="843"/>
      <c r="DQ9" s="841">
        <v>677</v>
      </c>
      <c r="DR9" s="842"/>
      <c r="DS9" s="842"/>
      <c r="DT9" s="842"/>
      <c r="DU9" s="843"/>
      <c r="DV9" s="844"/>
      <c r="DW9" s="845"/>
      <c r="DX9" s="845"/>
      <c r="DY9" s="845"/>
      <c r="DZ9" s="846"/>
      <c r="EA9" s="234"/>
    </row>
    <row r="10" spans="1:131" s="235" customFormat="1" ht="26.25" customHeight="1" x14ac:dyDescent="0.15">
      <c r="A10" s="241">
        <v>4</v>
      </c>
      <c r="B10" s="815" t="s">
        <v>598</v>
      </c>
      <c r="C10" s="816"/>
      <c r="D10" s="816"/>
      <c r="E10" s="816"/>
      <c r="F10" s="816"/>
      <c r="G10" s="816"/>
      <c r="H10" s="816"/>
      <c r="I10" s="816"/>
      <c r="J10" s="816"/>
      <c r="K10" s="816"/>
      <c r="L10" s="816"/>
      <c r="M10" s="816"/>
      <c r="N10" s="816"/>
      <c r="O10" s="816"/>
      <c r="P10" s="817"/>
      <c r="Q10" s="818">
        <v>43</v>
      </c>
      <c r="R10" s="819"/>
      <c r="S10" s="819"/>
      <c r="T10" s="819"/>
      <c r="U10" s="819"/>
      <c r="V10" s="819">
        <v>35</v>
      </c>
      <c r="W10" s="819"/>
      <c r="X10" s="819"/>
      <c r="Y10" s="819"/>
      <c r="Z10" s="819"/>
      <c r="AA10" s="819">
        <v>8</v>
      </c>
      <c r="AB10" s="819"/>
      <c r="AC10" s="819"/>
      <c r="AD10" s="819"/>
      <c r="AE10" s="820"/>
      <c r="AF10" s="821">
        <v>8</v>
      </c>
      <c r="AG10" s="822"/>
      <c r="AH10" s="822"/>
      <c r="AI10" s="822"/>
      <c r="AJ10" s="823"/>
      <c r="AK10" s="824">
        <v>3</v>
      </c>
      <c r="AL10" s="825"/>
      <c r="AM10" s="825"/>
      <c r="AN10" s="825"/>
      <c r="AO10" s="825"/>
      <c r="AP10" s="825">
        <v>111</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587</v>
      </c>
      <c r="BT10" s="829"/>
      <c r="BU10" s="829"/>
      <c r="BV10" s="829"/>
      <c r="BW10" s="829"/>
      <c r="BX10" s="829"/>
      <c r="BY10" s="829"/>
      <c r="BZ10" s="829"/>
      <c r="CA10" s="829"/>
      <c r="CB10" s="829"/>
      <c r="CC10" s="829"/>
      <c r="CD10" s="829"/>
      <c r="CE10" s="829"/>
      <c r="CF10" s="829"/>
      <c r="CG10" s="830"/>
      <c r="CH10" s="841">
        <v>87</v>
      </c>
      <c r="CI10" s="842"/>
      <c r="CJ10" s="842"/>
      <c r="CK10" s="842"/>
      <c r="CL10" s="843"/>
      <c r="CM10" s="841">
        <v>1538</v>
      </c>
      <c r="CN10" s="842"/>
      <c r="CO10" s="842"/>
      <c r="CP10" s="842"/>
      <c r="CQ10" s="843"/>
      <c r="CR10" s="841">
        <v>4</v>
      </c>
      <c r="CS10" s="842"/>
      <c r="CT10" s="842"/>
      <c r="CU10" s="842"/>
      <c r="CV10" s="843"/>
      <c r="CW10" s="841" t="s">
        <v>590</v>
      </c>
      <c r="CX10" s="842"/>
      <c r="CY10" s="842"/>
      <c r="CZ10" s="842"/>
      <c r="DA10" s="843"/>
      <c r="DB10" s="841" t="s">
        <v>590</v>
      </c>
      <c r="DC10" s="842"/>
      <c r="DD10" s="842"/>
      <c r="DE10" s="842"/>
      <c r="DF10" s="843"/>
      <c r="DG10" s="841" t="s">
        <v>590</v>
      </c>
      <c r="DH10" s="842"/>
      <c r="DI10" s="842"/>
      <c r="DJ10" s="842"/>
      <c r="DK10" s="843"/>
      <c r="DL10" s="841" t="s">
        <v>590</v>
      </c>
      <c r="DM10" s="842"/>
      <c r="DN10" s="842"/>
      <c r="DO10" s="842"/>
      <c r="DP10" s="843"/>
      <c r="DQ10" s="841" t="s">
        <v>590</v>
      </c>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588</v>
      </c>
      <c r="BT11" s="829"/>
      <c r="BU11" s="829"/>
      <c r="BV11" s="829"/>
      <c r="BW11" s="829"/>
      <c r="BX11" s="829"/>
      <c r="BY11" s="829"/>
      <c r="BZ11" s="829"/>
      <c r="CA11" s="829"/>
      <c r="CB11" s="829"/>
      <c r="CC11" s="829"/>
      <c r="CD11" s="829"/>
      <c r="CE11" s="829"/>
      <c r="CF11" s="829"/>
      <c r="CG11" s="830"/>
      <c r="CH11" s="841">
        <v>28</v>
      </c>
      <c r="CI11" s="842"/>
      <c r="CJ11" s="842"/>
      <c r="CK11" s="842"/>
      <c r="CL11" s="843"/>
      <c r="CM11" s="841">
        <v>1005</v>
      </c>
      <c r="CN11" s="842"/>
      <c r="CO11" s="842"/>
      <c r="CP11" s="842"/>
      <c r="CQ11" s="843"/>
      <c r="CR11" s="841">
        <v>10</v>
      </c>
      <c r="CS11" s="842"/>
      <c r="CT11" s="842"/>
      <c r="CU11" s="842"/>
      <c r="CV11" s="843"/>
      <c r="CW11" s="841" t="s">
        <v>590</v>
      </c>
      <c r="CX11" s="842"/>
      <c r="CY11" s="842"/>
      <c r="CZ11" s="842"/>
      <c r="DA11" s="843"/>
      <c r="DB11" s="841">
        <v>4302</v>
      </c>
      <c r="DC11" s="842"/>
      <c r="DD11" s="842"/>
      <c r="DE11" s="842"/>
      <c r="DF11" s="843"/>
      <c r="DG11" s="841">
        <v>6220</v>
      </c>
      <c r="DH11" s="842"/>
      <c r="DI11" s="842"/>
      <c r="DJ11" s="842"/>
      <c r="DK11" s="843"/>
      <c r="DL11" s="841" t="s">
        <v>590</v>
      </c>
      <c r="DM11" s="842"/>
      <c r="DN11" s="842"/>
      <c r="DO11" s="842"/>
      <c r="DP11" s="843"/>
      <c r="DQ11" s="841" t="s">
        <v>590</v>
      </c>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589</v>
      </c>
      <c r="BT12" s="829"/>
      <c r="BU12" s="829"/>
      <c r="BV12" s="829"/>
      <c r="BW12" s="829"/>
      <c r="BX12" s="829"/>
      <c r="BY12" s="829"/>
      <c r="BZ12" s="829"/>
      <c r="CA12" s="829"/>
      <c r="CB12" s="829"/>
      <c r="CC12" s="829"/>
      <c r="CD12" s="829"/>
      <c r="CE12" s="829"/>
      <c r="CF12" s="829"/>
      <c r="CG12" s="830"/>
      <c r="CH12" s="841">
        <v>4</v>
      </c>
      <c r="CI12" s="842"/>
      <c r="CJ12" s="842"/>
      <c r="CK12" s="842"/>
      <c r="CL12" s="843"/>
      <c r="CM12" s="841">
        <v>46</v>
      </c>
      <c r="CN12" s="842"/>
      <c r="CO12" s="842"/>
      <c r="CP12" s="842"/>
      <c r="CQ12" s="843"/>
      <c r="CR12" s="841">
        <v>14</v>
      </c>
      <c r="CS12" s="842"/>
      <c r="CT12" s="842"/>
      <c r="CU12" s="842"/>
      <c r="CV12" s="843"/>
      <c r="CW12" s="841">
        <v>2</v>
      </c>
      <c r="CX12" s="842"/>
      <c r="CY12" s="842"/>
      <c r="CZ12" s="842"/>
      <c r="DA12" s="843"/>
      <c r="DB12" s="841" t="s">
        <v>590</v>
      </c>
      <c r="DC12" s="842"/>
      <c r="DD12" s="842"/>
      <c r="DE12" s="842"/>
      <c r="DF12" s="843"/>
      <c r="DG12" s="841" t="s">
        <v>590</v>
      </c>
      <c r="DH12" s="842"/>
      <c r="DI12" s="842"/>
      <c r="DJ12" s="842"/>
      <c r="DK12" s="843"/>
      <c r="DL12" s="841" t="s">
        <v>590</v>
      </c>
      <c r="DM12" s="842"/>
      <c r="DN12" s="842"/>
      <c r="DO12" s="842"/>
      <c r="DP12" s="843"/>
      <c r="DQ12" s="841" t="s">
        <v>590</v>
      </c>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381</v>
      </c>
      <c r="B23" s="850" t="s">
        <v>382</v>
      </c>
      <c r="C23" s="851"/>
      <c r="D23" s="851"/>
      <c r="E23" s="851"/>
      <c r="F23" s="851"/>
      <c r="G23" s="851"/>
      <c r="H23" s="851"/>
      <c r="I23" s="851"/>
      <c r="J23" s="851"/>
      <c r="K23" s="851"/>
      <c r="L23" s="851"/>
      <c r="M23" s="851"/>
      <c r="N23" s="851"/>
      <c r="O23" s="851"/>
      <c r="P23" s="852"/>
      <c r="Q23" s="853">
        <v>129572</v>
      </c>
      <c r="R23" s="854"/>
      <c r="S23" s="854"/>
      <c r="T23" s="854"/>
      <c r="U23" s="854"/>
      <c r="V23" s="854">
        <v>124042</v>
      </c>
      <c r="W23" s="854"/>
      <c r="X23" s="854"/>
      <c r="Y23" s="854"/>
      <c r="Z23" s="854"/>
      <c r="AA23" s="854">
        <v>5530</v>
      </c>
      <c r="AB23" s="854"/>
      <c r="AC23" s="854"/>
      <c r="AD23" s="854"/>
      <c r="AE23" s="855"/>
      <c r="AF23" s="856">
        <v>3715</v>
      </c>
      <c r="AG23" s="854"/>
      <c r="AH23" s="854"/>
      <c r="AI23" s="854"/>
      <c r="AJ23" s="857"/>
      <c r="AK23" s="858"/>
      <c r="AL23" s="859"/>
      <c r="AM23" s="859"/>
      <c r="AN23" s="859"/>
      <c r="AO23" s="859"/>
      <c r="AP23" s="854">
        <v>92384</v>
      </c>
      <c r="AQ23" s="854"/>
      <c r="AR23" s="854"/>
      <c r="AS23" s="854"/>
      <c r="AT23" s="854"/>
      <c r="AU23" s="860"/>
      <c r="AV23" s="860"/>
      <c r="AW23" s="860"/>
      <c r="AX23" s="860"/>
      <c r="AY23" s="861"/>
      <c r="AZ23" s="869" t="s">
        <v>123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362</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599</v>
      </c>
      <c r="C28" s="792"/>
      <c r="D28" s="792"/>
      <c r="E28" s="792"/>
      <c r="F28" s="792"/>
      <c r="G28" s="792"/>
      <c r="H28" s="792"/>
      <c r="I28" s="792"/>
      <c r="J28" s="792"/>
      <c r="K28" s="792"/>
      <c r="L28" s="792"/>
      <c r="M28" s="792"/>
      <c r="N28" s="792"/>
      <c r="O28" s="792"/>
      <c r="P28" s="793"/>
      <c r="Q28" s="882">
        <v>45853</v>
      </c>
      <c r="R28" s="883"/>
      <c r="S28" s="883"/>
      <c r="T28" s="883"/>
      <c r="U28" s="883"/>
      <c r="V28" s="883">
        <v>44614</v>
      </c>
      <c r="W28" s="883"/>
      <c r="X28" s="883"/>
      <c r="Y28" s="883"/>
      <c r="Z28" s="883"/>
      <c r="AA28" s="883">
        <v>1239</v>
      </c>
      <c r="AB28" s="883"/>
      <c r="AC28" s="883"/>
      <c r="AD28" s="883"/>
      <c r="AE28" s="884"/>
      <c r="AF28" s="885">
        <v>1239</v>
      </c>
      <c r="AG28" s="883"/>
      <c r="AH28" s="883"/>
      <c r="AI28" s="883"/>
      <c r="AJ28" s="886"/>
      <c r="AK28" s="887">
        <v>2433</v>
      </c>
      <c r="AL28" s="878"/>
      <c r="AM28" s="878"/>
      <c r="AN28" s="878"/>
      <c r="AO28" s="878"/>
      <c r="AP28" s="878" t="s">
        <v>590</v>
      </c>
      <c r="AQ28" s="878"/>
      <c r="AR28" s="878"/>
      <c r="AS28" s="878"/>
      <c r="AT28" s="878"/>
      <c r="AU28" s="878" t="s">
        <v>590</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393</v>
      </c>
      <c r="C29" s="816"/>
      <c r="D29" s="816"/>
      <c r="E29" s="816"/>
      <c r="F29" s="816"/>
      <c r="G29" s="816"/>
      <c r="H29" s="816"/>
      <c r="I29" s="816"/>
      <c r="J29" s="816"/>
      <c r="K29" s="816"/>
      <c r="L29" s="816"/>
      <c r="M29" s="816"/>
      <c r="N29" s="816"/>
      <c r="O29" s="816"/>
      <c r="P29" s="817"/>
      <c r="Q29" s="818">
        <v>24972</v>
      </c>
      <c r="R29" s="819"/>
      <c r="S29" s="819"/>
      <c r="T29" s="819"/>
      <c r="U29" s="819"/>
      <c r="V29" s="819">
        <v>24670</v>
      </c>
      <c r="W29" s="819"/>
      <c r="X29" s="819"/>
      <c r="Y29" s="819"/>
      <c r="Z29" s="819"/>
      <c r="AA29" s="819">
        <v>303</v>
      </c>
      <c r="AB29" s="819"/>
      <c r="AC29" s="819"/>
      <c r="AD29" s="819"/>
      <c r="AE29" s="820"/>
      <c r="AF29" s="821">
        <v>303</v>
      </c>
      <c r="AG29" s="822"/>
      <c r="AH29" s="822"/>
      <c r="AI29" s="822"/>
      <c r="AJ29" s="823"/>
      <c r="AK29" s="890">
        <v>3566</v>
      </c>
      <c r="AL29" s="891"/>
      <c r="AM29" s="891"/>
      <c r="AN29" s="891"/>
      <c r="AO29" s="891"/>
      <c r="AP29" s="891" t="s">
        <v>590</v>
      </c>
      <c r="AQ29" s="891"/>
      <c r="AR29" s="891"/>
      <c r="AS29" s="891"/>
      <c r="AT29" s="891"/>
      <c r="AU29" s="891" t="s">
        <v>590</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600</v>
      </c>
      <c r="C30" s="816"/>
      <c r="D30" s="816"/>
      <c r="E30" s="816"/>
      <c r="F30" s="816"/>
      <c r="G30" s="816"/>
      <c r="H30" s="816"/>
      <c r="I30" s="816"/>
      <c r="J30" s="816"/>
      <c r="K30" s="816"/>
      <c r="L30" s="816"/>
      <c r="M30" s="816"/>
      <c r="N30" s="816"/>
      <c r="O30" s="816"/>
      <c r="P30" s="817"/>
      <c r="Q30" s="818">
        <v>4707</v>
      </c>
      <c r="R30" s="819"/>
      <c r="S30" s="819"/>
      <c r="T30" s="819"/>
      <c r="U30" s="819"/>
      <c r="V30" s="819">
        <v>4639</v>
      </c>
      <c r="W30" s="819"/>
      <c r="X30" s="819"/>
      <c r="Y30" s="819"/>
      <c r="Z30" s="819"/>
      <c r="AA30" s="819">
        <v>68</v>
      </c>
      <c r="AB30" s="819"/>
      <c r="AC30" s="819"/>
      <c r="AD30" s="819"/>
      <c r="AE30" s="820"/>
      <c r="AF30" s="821">
        <v>68</v>
      </c>
      <c r="AG30" s="822"/>
      <c r="AH30" s="822"/>
      <c r="AI30" s="822"/>
      <c r="AJ30" s="823"/>
      <c r="AK30" s="890">
        <v>709</v>
      </c>
      <c r="AL30" s="891"/>
      <c r="AM30" s="891"/>
      <c r="AN30" s="891"/>
      <c r="AO30" s="891"/>
      <c r="AP30" s="891" t="s">
        <v>590</v>
      </c>
      <c r="AQ30" s="891"/>
      <c r="AR30" s="891"/>
      <c r="AS30" s="891"/>
      <c r="AT30" s="891"/>
      <c r="AU30" s="891" t="s">
        <v>590</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467</v>
      </c>
      <c r="C31" s="816"/>
      <c r="D31" s="816"/>
      <c r="E31" s="816"/>
      <c r="F31" s="816"/>
      <c r="G31" s="816"/>
      <c r="H31" s="816"/>
      <c r="I31" s="816"/>
      <c r="J31" s="816"/>
      <c r="K31" s="816"/>
      <c r="L31" s="816"/>
      <c r="M31" s="816"/>
      <c r="N31" s="816"/>
      <c r="O31" s="816"/>
      <c r="P31" s="817"/>
      <c r="Q31" s="818">
        <v>194</v>
      </c>
      <c r="R31" s="819"/>
      <c r="S31" s="819"/>
      <c r="T31" s="819"/>
      <c r="U31" s="819"/>
      <c r="V31" s="819">
        <v>188</v>
      </c>
      <c r="W31" s="819"/>
      <c r="X31" s="819"/>
      <c r="Y31" s="819"/>
      <c r="Z31" s="819"/>
      <c r="AA31" s="819">
        <v>6</v>
      </c>
      <c r="AB31" s="819"/>
      <c r="AC31" s="819"/>
      <c r="AD31" s="819"/>
      <c r="AE31" s="820"/>
      <c r="AF31" s="821">
        <v>6</v>
      </c>
      <c r="AG31" s="822"/>
      <c r="AH31" s="822"/>
      <c r="AI31" s="822"/>
      <c r="AJ31" s="823"/>
      <c r="AK31" s="890">
        <v>79</v>
      </c>
      <c r="AL31" s="891"/>
      <c r="AM31" s="891"/>
      <c r="AN31" s="891"/>
      <c r="AO31" s="891"/>
      <c r="AP31" s="891">
        <v>806</v>
      </c>
      <c r="AQ31" s="891"/>
      <c r="AR31" s="891"/>
      <c r="AS31" s="891"/>
      <c r="AT31" s="891"/>
      <c r="AU31" s="891">
        <v>566</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394</v>
      </c>
      <c r="C32" s="816"/>
      <c r="D32" s="816"/>
      <c r="E32" s="816"/>
      <c r="F32" s="816"/>
      <c r="G32" s="816"/>
      <c r="H32" s="816"/>
      <c r="I32" s="816"/>
      <c r="J32" s="816"/>
      <c r="K32" s="816"/>
      <c r="L32" s="816"/>
      <c r="M32" s="816"/>
      <c r="N32" s="816"/>
      <c r="O32" s="816"/>
      <c r="P32" s="817"/>
      <c r="Q32" s="818">
        <v>335</v>
      </c>
      <c r="R32" s="819"/>
      <c r="S32" s="819"/>
      <c r="T32" s="819"/>
      <c r="U32" s="819"/>
      <c r="V32" s="819">
        <v>335</v>
      </c>
      <c r="W32" s="819"/>
      <c r="X32" s="819"/>
      <c r="Y32" s="819"/>
      <c r="Z32" s="819"/>
      <c r="AA32" s="819">
        <v>0</v>
      </c>
      <c r="AB32" s="819"/>
      <c r="AC32" s="819"/>
      <c r="AD32" s="819"/>
      <c r="AE32" s="820"/>
      <c r="AF32" s="821" t="s">
        <v>124</v>
      </c>
      <c r="AG32" s="822"/>
      <c r="AH32" s="822"/>
      <c r="AI32" s="822"/>
      <c r="AJ32" s="823"/>
      <c r="AK32" s="890">
        <v>188</v>
      </c>
      <c r="AL32" s="891"/>
      <c r="AM32" s="891"/>
      <c r="AN32" s="891"/>
      <c r="AO32" s="891"/>
      <c r="AP32" s="891">
        <v>0</v>
      </c>
      <c r="AQ32" s="891"/>
      <c r="AR32" s="891"/>
      <c r="AS32" s="891"/>
      <c r="AT32" s="891"/>
      <c r="AU32" s="891">
        <v>0</v>
      </c>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601</v>
      </c>
      <c r="C33" s="816"/>
      <c r="D33" s="816"/>
      <c r="E33" s="816"/>
      <c r="F33" s="816"/>
      <c r="G33" s="816"/>
      <c r="H33" s="816"/>
      <c r="I33" s="816"/>
      <c r="J33" s="816"/>
      <c r="K33" s="816"/>
      <c r="L33" s="816"/>
      <c r="M33" s="816"/>
      <c r="N33" s="816"/>
      <c r="O33" s="816"/>
      <c r="P33" s="817"/>
      <c r="Q33" s="818">
        <v>8229</v>
      </c>
      <c r="R33" s="819"/>
      <c r="S33" s="819"/>
      <c r="T33" s="819"/>
      <c r="U33" s="819"/>
      <c r="V33" s="819">
        <v>6533</v>
      </c>
      <c r="W33" s="819"/>
      <c r="X33" s="819"/>
      <c r="Y33" s="819"/>
      <c r="Z33" s="819"/>
      <c r="AA33" s="819">
        <v>1695</v>
      </c>
      <c r="AB33" s="819"/>
      <c r="AC33" s="819"/>
      <c r="AD33" s="819"/>
      <c r="AE33" s="820"/>
      <c r="AF33" s="821">
        <v>8517</v>
      </c>
      <c r="AG33" s="822"/>
      <c r="AH33" s="822"/>
      <c r="AI33" s="822"/>
      <c r="AJ33" s="823"/>
      <c r="AK33" s="890">
        <v>6</v>
      </c>
      <c r="AL33" s="891"/>
      <c r="AM33" s="891"/>
      <c r="AN33" s="891"/>
      <c r="AO33" s="891"/>
      <c r="AP33" s="891">
        <v>5510</v>
      </c>
      <c r="AQ33" s="891"/>
      <c r="AR33" s="891"/>
      <c r="AS33" s="891"/>
      <c r="AT33" s="891"/>
      <c r="AU33" s="891">
        <v>6</v>
      </c>
      <c r="AV33" s="891"/>
      <c r="AW33" s="891"/>
      <c r="AX33" s="891"/>
      <c r="AY33" s="891"/>
      <c r="AZ33" s="892"/>
      <c r="BA33" s="892"/>
      <c r="BB33" s="892"/>
      <c r="BC33" s="892"/>
      <c r="BD33" s="892"/>
      <c r="BE33" s="888" t="s">
        <v>602</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396</v>
      </c>
      <c r="C34" s="816"/>
      <c r="D34" s="816"/>
      <c r="E34" s="816"/>
      <c r="F34" s="816"/>
      <c r="G34" s="816"/>
      <c r="H34" s="816"/>
      <c r="I34" s="816"/>
      <c r="J34" s="816"/>
      <c r="K34" s="816"/>
      <c r="L34" s="816"/>
      <c r="M34" s="816"/>
      <c r="N34" s="816"/>
      <c r="O34" s="816"/>
      <c r="P34" s="817"/>
      <c r="Q34" s="818">
        <v>9364</v>
      </c>
      <c r="R34" s="819"/>
      <c r="S34" s="819"/>
      <c r="T34" s="819"/>
      <c r="U34" s="819"/>
      <c r="V34" s="819">
        <v>8852</v>
      </c>
      <c r="W34" s="819"/>
      <c r="X34" s="819"/>
      <c r="Y34" s="819"/>
      <c r="Z34" s="819"/>
      <c r="AA34" s="819">
        <v>512</v>
      </c>
      <c r="AB34" s="819"/>
      <c r="AC34" s="819"/>
      <c r="AD34" s="819"/>
      <c r="AE34" s="820"/>
      <c r="AF34" s="821">
        <v>3990</v>
      </c>
      <c r="AG34" s="822"/>
      <c r="AH34" s="822"/>
      <c r="AI34" s="822"/>
      <c r="AJ34" s="823"/>
      <c r="AK34" s="890">
        <v>1405</v>
      </c>
      <c r="AL34" s="891"/>
      <c r="AM34" s="891"/>
      <c r="AN34" s="891"/>
      <c r="AO34" s="891"/>
      <c r="AP34" s="891">
        <v>39025</v>
      </c>
      <c r="AQ34" s="891"/>
      <c r="AR34" s="891"/>
      <c r="AS34" s="891"/>
      <c r="AT34" s="891"/>
      <c r="AU34" s="891">
        <v>8469</v>
      </c>
      <c r="AV34" s="891"/>
      <c r="AW34" s="891"/>
      <c r="AX34" s="891"/>
      <c r="AY34" s="891"/>
      <c r="AZ34" s="892"/>
      <c r="BA34" s="892"/>
      <c r="BB34" s="892"/>
      <c r="BC34" s="892"/>
      <c r="BD34" s="892"/>
      <c r="BE34" s="888" t="s">
        <v>602</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397</v>
      </c>
      <c r="C35" s="816"/>
      <c r="D35" s="816"/>
      <c r="E35" s="816"/>
      <c r="F35" s="816"/>
      <c r="G35" s="816"/>
      <c r="H35" s="816"/>
      <c r="I35" s="816"/>
      <c r="J35" s="816"/>
      <c r="K35" s="816"/>
      <c r="L35" s="816"/>
      <c r="M35" s="816"/>
      <c r="N35" s="816"/>
      <c r="O35" s="816"/>
      <c r="P35" s="817"/>
      <c r="Q35" s="818">
        <v>369</v>
      </c>
      <c r="R35" s="819"/>
      <c r="S35" s="819"/>
      <c r="T35" s="819"/>
      <c r="U35" s="819"/>
      <c r="V35" s="819">
        <v>367</v>
      </c>
      <c r="W35" s="819"/>
      <c r="X35" s="819"/>
      <c r="Y35" s="819"/>
      <c r="Z35" s="819"/>
      <c r="AA35" s="819">
        <v>2</v>
      </c>
      <c r="AB35" s="819"/>
      <c r="AC35" s="819"/>
      <c r="AD35" s="819"/>
      <c r="AE35" s="820"/>
      <c r="AF35" s="821">
        <v>2289</v>
      </c>
      <c r="AG35" s="822"/>
      <c r="AH35" s="822"/>
      <c r="AI35" s="822"/>
      <c r="AJ35" s="823"/>
      <c r="AK35" s="890">
        <v>229</v>
      </c>
      <c r="AL35" s="891"/>
      <c r="AM35" s="891"/>
      <c r="AN35" s="891"/>
      <c r="AO35" s="891"/>
      <c r="AP35" s="891">
        <v>1135</v>
      </c>
      <c r="AQ35" s="891"/>
      <c r="AR35" s="891"/>
      <c r="AS35" s="891"/>
      <c r="AT35" s="891"/>
      <c r="AU35" s="891">
        <v>575</v>
      </c>
      <c r="AV35" s="891"/>
      <c r="AW35" s="891"/>
      <c r="AX35" s="891"/>
      <c r="AY35" s="891"/>
      <c r="AZ35" s="892"/>
      <c r="BA35" s="892"/>
      <c r="BB35" s="892"/>
      <c r="BC35" s="892"/>
      <c r="BD35" s="892"/>
      <c r="BE35" s="888" t="s">
        <v>602</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t="s">
        <v>398</v>
      </c>
      <c r="C36" s="816"/>
      <c r="D36" s="816"/>
      <c r="E36" s="816"/>
      <c r="F36" s="816"/>
      <c r="G36" s="816"/>
      <c r="H36" s="816"/>
      <c r="I36" s="816"/>
      <c r="J36" s="816"/>
      <c r="K36" s="816"/>
      <c r="L36" s="816"/>
      <c r="M36" s="816"/>
      <c r="N36" s="816"/>
      <c r="O36" s="816"/>
      <c r="P36" s="817"/>
      <c r="Q36" s="818">
        <v>1107</v>
      </c>
      <c r="R36" s="819"/>
      <c r="S36" s="819"/>
      <c r="T36" s="819"/>
      <c r="U36" s="819"/>
      <c r="V36" s="819">
        <v>965</v>
      </c>
      <c r="W36" s="819"/>
      <c r="X36" s="819"/>
      <c r="Y36" s="819"/>
      <c r="Z36" s="819"/>
      <c r="AA36" s="819">
        <v>142</v>
      </c>
      <c r="AB36" s="819"/>
      <c r="AC36" s="819"/>
      <c r="AD36" s="819"/>
      <c r="AE36" s="820"/>
      <c r="AF36" s="821">
        <v>113</v>
      </c>
      <c r="AG36" s="822"/>
      <c r="AH36" s="822"/>
      <c r="AI36" s="822"/>
      <c r="AJ36" s="823"/>
      <c r="AK36" s="890">
        <v>56</v>
      </c>
      <c r="AL36" s="891"/>
      <c r="AM36" s="891"/>
      <c r="AN36" s="891"/>
      <c r="AO36" s="891"/>
      <c r="AP36" s="891">
        <v>560</v>
      </c>
      <c r="AQ36" s="891"/>
      <c r="AR36" s="891"/>
      <c r="AS36" s="891"/>
      <c r="AT36" s="891"/>
      <c r="AU36" s="891">
        <v>302</v>
      </c>
      <c r="AV36" s="891"/>
      <c r="AW36" s="891"/>
      <c r="AX36" s="891"/>
      <c r="AY36" s="891"/>
      <c r="AZ36" s="892"/>
      <c r="BA36" s="892"/>
      <c r="BB36" s="892"/>
      <c r="BC36" s="892"/>
      <c r="BD36" s="892"/>
      <c r="BE36" s="888" t="s">
        <v>399</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381</v>
      </c>
      <c r="B63" s="850" t="s">
        <v>401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16524</v>
      </c>
      <c r="AG63" s="902"/>
      <c r="AH63" s="902"/>
      <c r="AI63" s="902"/>
      <c r="AJ63" s="903"/>
      <c r="AK63" s="904"/>
      <c r="AL63" s="899"/>
      <c r="AM63" s="899"/>
      <c r="AN63" s="899"/>
      <c r="AO63" s="899"/>
      <c r="AP63" s="902">
        <v>47036</v>
      </c>
      <c r="AQ63" s="902"/>
      <c r="AR63" s="902"/>
      <c r="AS63" s="902"/>
      <c r="AT63" s="902"/>
      <c r="AU63" s="902">
        <v>9918</v>
      </c>
      <c r="AV63" s="902"/>
      <c r="AW63" s="902"/>
      <c r="AX63" s="902"/>
      <c r="AY63" s="902"/>
      <c r="AZ63" s="906"/>
      <c r="BA63" s="906"/>
      <c r="BB63" s="906"/>
      <c r="BC63" s="906"/>
      <c r="BD63" s="906"/>
      <c r="BE63" s="907"/>
      <c r="BF63" s="907"/>
      <c r="BG63" s="907"/>
      <c r="BH63" s="907"/>
      <c r="BI63" s="908"/>
      <c r="BJ63" s="909" t="s">
        <v>395</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403</v>
      </c>
      <c r="B66" s="801"/>
      <c r="C66" s="801"/>
      <c r="D66" s="801"/>
      <c r="E66" s="801"/>
      <c r="F66" s="801"/>
      <c r="G66" s="801"/>
      <c r="H66" s="801"/>
      <c r="I66" s="801"/>
      <c r="J66" s="801"/>
      <c r="K66" s="801"/>
      <c r="L66" s="801"/>
      <c r="M66" s="801"/>
      <c r="N66" s="801"/>
      <c r="O66" s="801"/>
      <c r="P66" s="802"/>
      <c r="Q66" s="777" t="s">
        <v>404</v>
      </c>
      <c r="R66" s="778"/>
      <c r="S66" s="778"/>
      <c r="T66" s="778"/>
      <c r="U66" s="779"/>
      <c r="V66" s="777" t="s">
        <v>405</v>
      </c>
      <c r="W66" s="778"/>
      <c r="X66" s="778"/>
      <c r="Y66" s="778"/>
      <c r="Z66" s="779"/>
      <c r="AA66" s="777" t="s">
        <v>406</v>
      </c>
      <c r="AB66" s="778"/>
      <c r="AC66" s="778"/>
      <c r="AD66" s="778"/>
      <c r="AE66" s="779"/>
      <c r="AF66" s="912" t="s">
        <v>407</v>
      </c>
      <c r="AG66" s="873"/>
      <c r="AH66" s="873"/>
      <c r="AI66" s="873"/>
      <c r="AJ66" s="913"/>
      <c r="AK66" s="777" t="s">
        <v>408</v>
      </c>
      <c r="AL66" s="801"/>
      <c r="AM66" s="801"/>
      <c r="AN66" s="801"/>
      <c r="AO66" s="802"/>
      <c r="AP66" s="777" t="s">
        <v>409</v>
      </c>
      <c r="AQ66" s="778"/>
      <c r="AR66" s="778"/>
      <c r="AS66" s="778"/>
      <c r="AT66" s="779"/>
      <c r="AU66" s="777" t="s">
        <v>410</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573</v>
      </c>
      <c r="C68" s="930"/>
      <c r="D68" s="930"/>
      <c r="E68" s="930"/>
      <c r="F68" s="930"/>
      <c r="G68" s="930"/>
      <c r="H68" s="930"/>
      <c r="I68" s="930"/>
      <c r="J68" s="930"/>
      <c r="K68" s="930"/>
      <c r="L68" s="930"/>
      <c r="M68" s="930"/>
      <c r="N68" s="930"/>
      <c r="O68" s="930"/>
      <c r="P68" s="931"/>
      <c r="Q68" s="932">
        <v>24203</v>
      </c>
      <c r="R68" s="926"/>
      <c r="S68" s="926"/>
      <c r="T68" s="926"/>
      <c r="U68" s="926"/>
      <c r="V68" s="926">
        <v>22513</v>
      </c>
      <c r="W68" s="926"/>
      <c r="X68" s="926"/>
      <c r="Y68" s="926"/>
      <c r="Z68" s="926"/>
      <c r="AA68" s="926">
        <v>1690</v>
      </c>
      <c r="AB68" s="926"/>
      <c r="AC68" s="926"/>
      <c r="AD68" s="926"/>
      <c r="AE68" s="926"/>
      <c r="AF68" s="926">
        <v>1690</v>
      </c>
      <c r="AG68" s="926"/>
      <c r="AH68" s="926"/>
      <c r="AI68" s="926"/>
      <c r="AJ68" s="926"/>
      <c r="AK68" s="926">
        <v>32</v>
      </c>
      <c r="AL68" s="926"/>
      <c r="AM68" s="926"/>
      <c r="AN68" s="926"/>
      <c r="AO68" s="926"/>
      <c r="AP68" s="926" t="s">
        <v>510</v>
      </c>
      <c r="AQ68" s="926"/>
      <c r="AR68" s="926"/>
      <c r="AS68" s="926"/>
      <c r="AT68" s="926"/>
      <c r="AU68" s="926" t="s">
        <v>510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574</v>
      </c>
      <c r="C69" s="934"/>
      <c r="D69" s="934"/>
      <c r="E69" s="934"/>
      <c r="F69" s="934"/>
      <c r="G69" s="934"/>
      <c r="H69" s="934"/>
      <c r="I69" s="934"/>
      <c r="J69" s="934"/>
      <c r="K69" s="934"/>
      <c r="L69" s="934"/>
      <c r="M69" s="934"/>
      <c r="N69" s="934"/>
      <c r="O69" s="934"/>
      <c r="P69" s="935"/>
      <c r="Q69" s="936">
        <v>176</v>
      </c>
      <c r="R69" s="891"/>
      <c r="S69" s="891"/>
      <c r="T69" s="891"/>
      <c r="U69" s="891"/>
      <c r="V69" s="891">
        <v>143</v>
      </c>
      <c r="W69" s="891"/>
      <c r="X69" s="891"/>
      <c r="Y69" s="891"/>
      <c r="Z69" s="891"/>
      <c r="AA69" s="891">
        <v>33</v>
      </c>
      <c r="AB69" s="891"/>
      <c r="AC69" s="891"/>
      <c r="AD69" s="891"/>
      <c r="AE69" s="891"/>
      <c r="AF69" s="891">
        <v>33</v>
      </c>
      <c r="AG69" s="891"/>
      <c r="AH69" s="891"/>
      <c r="AI69" s="891"/>
      <c r="AJ69" s="891"/>
      <c r="AK69" s="891" t="s">
        <v>510</v>
      </c>
      <c r="AL69" s="891"/>
      <c r="AM69" s="891"/>
      <c r="AN69" s="891"/>
      <c r="AO69" s="891"/>
      <c r="AP69" s="891" t="s">
        <v>510</v>
      </c>
      <c r="AQ69" s="891"/>
      <c r="AR69" s="891"/>
      <c r="AS69" s="891"/>
      <c r="AT69" s="891"/>
      <c r="AU69" s="891" t="s">
        <v>510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575</v>
      </c>
      <c r="C70" s="934"/>
      <c r="D70" s="934"/>
      <c r="E70" s="934"/>
      <c r="F70" s="934"/>
      <c r="G70" s="934"/>
      <c r="H70" s="934"/>
      <c r="I70" s="934"/>
      <c r="J70" s="934"/>
      <c r="K70" s="934"/>
      <c r="L70" s="934"/>
      <c r="M70" s="934"/>
      <c r="N70" s="934"/>
      <c r="O70" s="934"/>
      <c r="P70" s="935"/>
      <c r="Q70" s="936">
        <v>113</v>
      </c>
      <c r="R70" s="891"/>
      <c r="S70" s="891"/>
      <c r="T70" s="891"/>
      <c r="U70" s="891"/>
      <c r="V70" s="891">
        <v>105</v>
      </c>
      <c r="W70" s="891"/>
      <c r="X70" s="891"/>
      <c r="Y70" s="891"/>
      <c r="Z70" s="891"/>
      <c r="AA70" s="891">
        <v>7</v>
      </c>
      <c r="AB70" s="891"/>
      <c r="AC70" s="891"/>
      <c r="AD70" s="891"/>
      <c r="AE70" s="891"/>
      <c r="AF70" s="891">
        <v>7</v>
      </c>
      <c r="AG70" s="891"/>
      <c r="AH70" s="891"/>
      <c r="AI70" s="891"/>
      <c r="AJ70" s="891"/>
      <c r="AK70" s="891">
        <v>2</v>
      </c>
      <c r="AL70" s="891"/>
      <c r="AM70" s="891"/>
      <c r="AN70" s="891"/>
      <c r="AO70" s="891"/>
      <c r="AP70" s="891" t="s">
        <v>510</v>
      </c>
      <c r="AQ70" s="891"/>
      <c r="AR70" s="891"/>
      <c r="AS70" s="891"/>
      <c r="AT70" s="891"/>
      <c r="AU70" s="891" t="s">
        <v>510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576</v>
      </c>
      <c r="C71" s="934"/>
      <c r="D71" s="934"/>
      <c r="E71" s="934"/>
      <c r="F71" s="934"/>
      <c r="G71" s="934"/>
      <c r="H71" s="934"/>
      <c r="I71" s="934"/>
      <c r="J71" s="934"/>
      <c r="K71" s="934"/>
      <c r="L71" s="934"/>
      <c r="M71" s="934"/>
      <c r="N71" s="934"/>
      <c r="O71" s="934"/>
      <c r="P71" s="935"/>
      <c r="Q71" s="936">
        <v>116</v>
      </c>
      <c r="R71" s="891"/>
      <c r="S71" s="891"/>
      <c r="T71" s="891"/>
      <c r="U71" s="891"/>
      <c r="V71" s="891">
        <v>88</v>
      </c>
      <c r="W71" s="891"/>
      <c r="X71" s="891"/>
      <c r="Y71" s="891"/>
      <c r="Z71" s="891"/>
      <c r="AA71" s="891">
        <v>27</v>
      </c>
      <c r="AB71" s="891"/>
      <c r="AC71" s="891"/>
      <c r="AD71" s="891"/>
      <c r="AE71" s="891"/>
      <c r="AF71" s="891">
        <v>27</v>
      </c>
      <c r="AG71" s="891"/>
      <c r="AH71" s="891"/>
      <c r="AI71" s="891"/>
      <c r="AJ71" s="891"/>
      <c r="AK71" s="891" t="s">
        <v>510</v>
      </c>
      <c r="AL71" s="891"/>
      <c r="AM71" s="891"/>
      <c r="AN71" s="891"/>
      <c r="AO71" s="891"/>
      <c r="AP71" s="891" t="s">
        <v>510</v>
      </c>
      <c r="AQ71" s="891"/>
      <c r="AR71" s="891"/>
      <c r="AS71" s="891"/>
      <c r="AT71" s="891"/>
      <c r="AU71" s="891" t="s">
        <v>510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577</v>
      </c>
      <c r="C72" s="934"/>
      <c r="D72" s="934"/>
      <c r="E72" s="934"/>
      <c r="F72" s="934"/>
      <c r="G72" s="934"/>
      <c r="H72" s="934"/>
      <c r="I72" s="934"/>
      <c r="J72" s="934"/>
      <c r="K72" s="934"/>
      <c r="L72" s="934"/>
      <c r="M72" s="934"/>
      <c r="N72" s="934"/>
      <c r="O72" s="934"/>
      <c r="P72" s="935"/>
      <c r="Q72" s="936">
        <v>2217</v>
      </c>
      <c r="R72" s="891"/>
      <c r="S72" s="891"/>
      <c r="T72" s="891"/>
      <c r="U72" s="891"/>
      <c r="V72" s="939">
        <v>1583</v>
      </c>
      <c r="W72" s="940"/>
      <c r="X72" s="940"/>
      <c r="Y72" s="940"/>
      <c r="Z72" s="890"/>
      <c r="AA72" s="939">
        <v>634</v>
      </c>
      <c r="AB72" s="940"/>
      <c r="AC72" s="940"/>
      <c r="AD72" s="940"/>
      <c r="AE72" s="890"/>
      <c r="AF72" s="939">
        <v>634</v>
      </c>
      <c r="AG72" s="940"/>
      <c r="AH72" s="940"/>
      <c r="AI72" s="940"/>
      <c r="AJ72" s="890"/>
      <c r="AK72" s="891">
        <v>128</v>
      </c>
      <c r="AL72" s="891"/>
      <c r="AM72" s="891"/>
      <c r="AN72" s="891"/>
      <c r="AO72" s="891"/>
      <c r="AP72" s="891" t="s">
        <v>510</v>
      </c>
      <c r="AQ72" s="891"/>
      <c r="AR72" s="891"/>
      <c r="AS72" s="891"/>
      <c r="AT72" s="891"/>
      <c r="AU72" s="891" t="s">
        <v>510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578</v>
      </c>
      <c r="C73" s="934"/>
      <c r="D73" s="934"/>
      <c r="E73" s="934"/>
      <c r="F73" s="934"/>
      <c r="G73" s="934"/>
      <c r="H73" s="934"/>
      <c r="I73" s="934"/>
      <c r="J73" s="934"/>
      <c r="K73" s="934"/>
      <c r="L73" s="934"/>
      <c r="M73" s="934"/>
      <c r="N73" s="934"/>
      <c r="O73" s="934"/>
      <c r="P73" s="935"/>
      <c r="Q73" s="936">
        <v>597893</v>
      </c>
      <c r="R73" s="891"/>
      <c r="S73" s="891"/>
      <c r="T73" s="891"/>
      <c r="U73" s="891"/>
      <c r="V73" s="939">
        <v>589317</v>
      </c>
      <c r="W73" s="940"/>
      <c r="X73" s="940"/>
      <c r="Y73" s="940"/>
      <c r="Z73" s="890"/>
      <c r="AA73" s="939">
        <v>8576</v>
      </c>
      <c r="AB73" s="940"/>
      <c r="AC73" s="940"/>
      <c r="AD73" s="940"/>
      <c r="AE73" s="890"/>
      <c r="AF73" s="939">
        <v>8576</v>
      </c>
      <c r="AG73" s="940"/>
      <c r="AH73" s="940"/>
      <c r="AI73" s="940"/>
      <c r="AJ73" s="890"/>
      <c r="AK73" s="891">
        <v>3188</v>
      </c>
      <c r="AL73" s="891"/>
      <c r="AM73" s="891"/>
      <c r="AN73" s="891"/>
      <c r="AO73" s="891"/>
      <c r="AP73" s="891" t="s">
        <v>510</v>
      </c>
      <c r="AQ73" s="891"/>
      <c r="AR73" s="891"/>
      <c r="AS73" s="891"/>
      <c r="AT73" s="891"/>
      <c r="AU73" s="891" t="s">
        <v>510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579</v>
      </c>
      <c r="C74" s="934"/>
      <c r="D74" s="934"/>
      <c r="E74" s="934"/>
      <c r="F74" s="934"/>
      <c r="G74" s="934"/>
      <c r="H74" s="934"/>
      <c r="I74" s="934"/>
      <c r="J74" s="934"/>
      <c r="K74" s="934"/>
      <c r="L74" s="934"/>
      <c r="M74" s="934"/>
      <c r="N74" s="934"/>
      <c r="O74" s="934"/>
      <c r="P74" s="935"/>
      <c r="Q74" s="936">
        <v>12057</v>
      </c>
      <c r="R74" s="891"/>
      <c r="S74" s="891"/>
      <c r="T74" s="891"/>
      <c r="U74" s="891"/>
      <c r="V74" s="939">
        <v>9496</v>
      </c>
      <c r="W74" s="940"/>
      <c r="X74" s="940"/>
      <c r="Y74" s="940"/>
      <c r="Z74" s="890"/>
      <c r="AA74" s="939">
        <v>2561</v>
      </c>
      <c r="AB74" s="940"/>
      <c r="AC74" s="940"/>
      <c r="AD74" s="940"/>
      <c r="AE74" s="890"/>
      <c r="AF74" s="939">
        <v>12251</v>
      </c>
      <c r="AG74" s="940"/>
      <c r="AH74" s="940"/>
      <c r="AI74" s="940"/>
      <c r="AJ74" s="890"/>
      <c r="AK74" s="891">
        <v>142</v>
      </c>
      <c r="AL74" s="891"/>
      <c r="AM74" s="891"/>
      <c r="AN74" s="891"/>
      <c r="AO74" s="891"/>
      <c r="AP74" s="891">
        <v>33278</v>
      </c>
      <c r="AQ74" s="891"/>
      <c r="AR74" s="891"/>
      <c r="AS74" s="891"/>
      <c r="AT74" s="891"/>
      <c r="AU74" s="891">
        <v>3</v>
      </c>
      <c r="AV74" s="891"/>
      <c r="AW74" s="891"/>
      <c r="AX74" s="891"/>
      <c r="AY74" s="891"/>
      <c r="AZ74" s="937" t="s">
        <v>582</v>
      </c>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580</v>
      </c>
      <c r="C75" s="934"/>
      <c r="D75" s="934"/>
      <c r="E75" s="934"/>
      <c r="F75" s="934"/>
      <c r="G75" s="934"/>
      <c r="H75" s="934"/>
      <c r="I75" s="934"/>
      <c r="J75" s="934"/>
      <c r="K75" s="934"/>
      <c r="L75" s="934"/>
      <c r="M75" s="934"/>
      <c r="N75" s="934"/>
      <c r="O75" s="934"/>
      <c r="P75" s="935"/>
      <c r="Q75" s="941">
        <v>3148</v>
      </c>
      <c r="R75" s="940"/>
      <c r="S75" s="940"/>
      <c r="T75" s="940"/>
      <c r="U75" s="890"/>
      <c r="V75" s="939">
        <v>3009</v>
      </c>
      <c r="W75" s="940"/>
      <c r="X75" s="940"/>
      <c r="Y75" s="940"/>
      <c r="Z75" s="890"/>
      <c r="AA75" s="939">
        <v>139</v>
      </c>
      <c r="AB75" s="940"/>
      <c r="AC75" s="940"/>
      <c r="AD75" s="940"/>
      <c r="AE75" s="890"/>
      <c r="AF75" s="939">
        <v>139</v>
      </c>
      <c r="AG75" s="940"/>
      <c r="AH75" s="940"/>
      <c r="AI75" s="940"/>
      <c r="AJ75" s="890"/>
      <c r="AK75" s="939">
        <v>116</v>
      </c>
      <c r="AL75" s="940"/>
      <c r="AM75" s="940"/>
      <c r="AN75" s="940"/>
      <c r="AO75" s="890"/>
      <c r="AP75" s="939">
        <v>1076</v>
      </c>
      <c r="AQ75" s="940"/>
      <c r="AR75" s="940"/>
      <c r="AS75" s="940"/>
      <c r="AT75" s="890"/>
      <c r="AU75" s="939">
        <v>405</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581</v>
      </c>
      <c r="C76" s="934"/>
      <c r="D76" s="934"/>
      <c r="E76" s="934"/>
      <c r="F76" s="934"/>
      <c r="G76" s="934"/>
      <c r="H76" s="934"/>
      <c r="I76" s="934"/>
      <c r="J76" s="934"/>
      <c r="K76" s="934"/>
      <c r="L76" s="934"/>
      <c r="M76" s="934"/>
      <c r="N76" s="934"/>
      <c r="O76" s="934"/>
      <c r="P76" s="935"/>
      <c r="Q76" s="941">
        <v>891</v>
      </c>
      <c r="R76" s="940"/>
      <c r="S76" s="940"/>
      <c r="T76" s="940"/>
      <c r="U76" s="890"/>
      <c r="V76" s="939">
        <v>838</v>
      </c>
      <c r="W76" s="940"/>
      <c r="X76" s="940"/>
      <c r="Y76" s="940"/>
      <c r="Z76" s="890"/>
      <c r="AA76" s="939">
        <v>53</v>
      </c>
      <c r="AB76" s="940"/>
      <c r="AC76" s="940"/>
      <c r="AD76" s="940"/>
      <c r="AE76" s="890"/>
      <c r="AF76" s="939">
        <v>36</v>
      </c>
      <c r="AG76" s="940"/>
      <c r="AH76" s="940"/>
      <c r="AI76" s="940"/>
      <c r="AJ76" s="890"/>
      <c r="AK76" s="939">
        <v>75</v>
      </c>
      <c r="AL76" s="940"/>
      <c r="AM76" s="940"/>
      <c r="AN76" s="940"/>
      <c r="AO76" s="890"/>
      <c r="AP76" s="939">
        <v>926</v>
      </c>
      <c r="AQ76" s="940"/>
      <c r="AR76" s="940"/>
      <c r="AS76" s="940"/>
      <c r="AT76" s="890"/>
      <c r="AU76" s="939">
        <v>465</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41"/>
      <c r="R77" s="940"/>
      <c r="S77" s="940"/>
      <c r="T77" s="940"/>
      <c r="U77" s="890"/>
      <c r="V77" s="939"/>
      <c r="W77" s="940"/>
      <c r="X77" s="940"/>
      <c r="Y77" s="940"/>
      <c r="Z77" s="890"/>
      <c r="AA77" s="939"/>
      <c r="AB77" s="940"/>
      <c r="AC77" s="940"/>
      <c r="AD77" s="940"/>
      <c r="AE77" s="890"/>
      <c r="AF77" s="939"/>
      <c r="AG77" s="940"/>
      <c r="AH77" s="940"/>
      <c r="AI77" s="940"/>
      <c r="AJ77" s="890"/>
      <c r="AK77" s="939"/>
      <c r="AL77" s="940"/>
      <c r="AM77" s="940"/>
      <c r="AN77" s="940"/>
      <c r="AO77" s="890"/>
      <c r="AP77" s="939"/>
      <c r="AQ77" s="940"/>
      <c r="AR77" s="940"/>
      <c r="AS77" s="940"/>
      <c r="AT77" s="890"/>
      <c r="AU77" s="939"/>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939"/>
      <c r="W78" s="940"/>
      <c r="X78" s="940"/>
      <c r="Y78" s="940"/>
      <c r="Z78" s="890"/>
      <c r="AA78" s="939"/>
      <c r="AB78" s="940"/>
      <c r="AC78" s="940"/>
      <c r="AD78" s="940"/>
      <c r="AE78" s="890"/>
      <c r="AF78" s="939"/>
      <c r="AG78" s="940"/>
      <c r="AH78" s="940"/>
      <c r="AI78" s="940"/>
      <c r="AJ78" s="890"/>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939"/>
      <c r="W79" s="940"/>
      <c r="X79" s="940"/>
      <c r="Y79" s="940"/>
      <c r="Z79" s="890"/>
      <c r="AA79" s="939"/>
      <c r="AB79" s="940"/>
      <c r="AC79" s="940"/>
      <c r="AD79" s="940"/>
      <c r="AE79" s="890"/>
      <c r="AF79" s="939"/>
      <c r="AG79" s="940"/>
      <c r="AH79" s="940"/>
      <c r="AI79" s="940"/>
      <c r="AJ79" s="890"/>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939"/>
      <c r="W80" s="940"/>
      <c r="X80" s="940"/>
      <c r="Y80" s="940"/>
      <c r="Z80" s="890"/>
      <c r="AA80" s="939"/>
      <c r="AB80" s="940"/>
      <c r="AC80" s="940"/>
      <c r="AD80" s="940"/>
      <c r="AE80" s="890"/>
      <c r="AF80" s="939"/>
      <c r="AG80" s="940"/>
      <c r="AH80" s="940"/>
      <c r="AI80" s="940"/>
      <c r="AJ80" s="890"/>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381</v>
      </c>
      <c r="B88" s="850" t="s">
        <v>411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23393</v>
      </c>
      <c r="AG88" s="902"/>
      <c r="AH88" s="902"/>
      <c r="AI88" s="902"/>
      <c r="AJ88" s="902"/>
      <c r="AK88" s="899"/>
      <c r="AL88" s="899"/>
      <c r="AM88" s="899"/>
      <c r="AN88" s="899"/>
      <c r="AO88" s="899"/>
      <c r="AP88" s="902">
        <v>35280</v>
      </c>
      <c r="AQ88" s="902"/>
      <c r="AR88" s="902"/>
      <c r="AS88" s="902"/>
      <c r="AT88" s="902"/>
      <c r="AU88" s="902">
        <v>873</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f>SUM(CR7:CV88)</f>
        <v>1129</v>
      </c>
      <c r="CS102" s="910"/>
      <c r="CT102" s="910"/>
      <c r="CU102" s="910"/>
      <c r="CV102" s="953"/>
      <c r="CW102" s="952">
        <f t="shared" ref="CW102" si="0">SUM(CW7:DA88)</f>
        <v>284</v>
      </c>
      <c r="CX102" s="910"/>
      <c r="CY102" s="910"/>
      <c r="CZ102" s="910"/>
      <c r="DA102" s="953"/>
      <c r="DB102" s="952">
        <f t="shared" ref="DB102" si="1">SUM(DB7:DF88)</f>
        <v>4302</v>
      </c>
      <c r="DC102" s="910"/>
      <c r="DD102" s="910"/>
      <c r="DE102" s="910"/>
      <c r="DF102" s="953"/>
      <c r="DG102" s="952">
        <f t="shared" ref="DG102" si="2">SUM(DG7:DK88)</f>
        <v>6220</v>
      </c>
      <c r="DH102" s="910"/>
      <c r="DI102" s="910"/>
      <c r="DJ102" s="910"/>
      <c r="DK102" s="953"/>
      <c r="DL102" s="952">
        <f t="shared" ref="DL102" si="3">SUM(DL7:DP88)</f>
        <v>0</v>
      </c>
      <c r="DM102" s="910"/>
      <c r="DN102" s="910"/>
      <c r="DO102" s="910"/>
      <c r="DP102" s="953"/>
      <c r="DQ102" s="952">
        <f t="shared" ref="DQ102" si="4">SUM(DQ7:DU88)</f>
        <v>687</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420</v>
      </c>
      <c r="AB109" s="955"/>
      <c r="AC109" s="955"/>
      <c r="AD109" s="955"/>
      <c r="AE109" s="956"/>
      <c r="AF109" s="954" t="s">
        <v>300</v>
      </c>
      <c r="AG109" s="955"/>
      <c r="AH109" s="955"/>
      <c r="AI109" s="955"/>
      <c r="AJ109" s="956"/>
      <c r="AK109" s="954" t="s">
        <v>299</v>
      </c>
      <c r="AL109" s="955"/>
      <c r="AM109" s="955"/>
      <c r="AN109" s="955"/>
      <c r="AO109" s="956"/>
      <c r="AP109" s="954" t="s">
        <v>421</v>
      </c>
      <c r="AQ109" s="955"/>
      <c r="AR109" s="955"/>
      <c r="AS109" s="955"/>
      <c r="AT109" s="957"/>
      <c r="AU109" s="974" t="s">
        <v>419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420</v>
      </c>
      <c r="BR109" s="955"/>
      <c r="BS109" s="955"/>
      <c r="BT109" s="955"/>
      <c r="BU109" s="956"/>
      <c r="BV109" s="954" t="s">
        <v>300</v>
      </c>
      <c r="BW109" s="955"/>
      <c r="BX109" s="955"/>
      <c r="BY109" s="955"/>
      <c r="BZ109" s="956"/>
      <c r="CA109" s="954" t="s">
        <v>299</v>
      </c>
      <c r="CB109" s="955"/>
      <c r="CC109" s="955"/>
      <c r="CD109" s="955"/>
      <c r="CE109" s="956"/>
      <c r="CF109" s="975" t="s">
        <v>421</v>
      </c>
      <c r="CG109" s="975"/>
      <c r="CH109" s="975"/>
      <c r="CI109" s="975"/>
      <c r="CJ109" s="975"/>
      <c r="CK109" s="954" t="s">
        <v>422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420</v>
      </c>
      <c r="DH109" s="955"/>
      <c r="DI109" s="955"/>
      <c r="DJ109" s="955"/>
      <c r="DK109" s="956"/>
      <c r="DL109" s="954" t="s">
        <v>300</v>
      </c>
      <c r="DM109" s="955"/>
      <c r="DN109" s="955"/>
      <c r="DO109" s="955"/>
      <c r="DP109" s="956"/>
      <c r="DQ109" s="954" t="s">
        <v>299</v>
      </c>
      <c r="DR109" s="955"/>
      <c r="DS109" s="955"/>
      <c r="DT109" s="955"/>
      <c r="DU109" s="956"/>
      <c r="DV109" s="954" t="s">
        <v>421</v>
      </c>
      <c r="DW109" s="955"/>
      <c r="DX109" s="955"/>
      <c r="DY109" s="955"/>
      <c r="DZ109" s="957"/>
    </row>
    <row r="110" spans="1:131" s="226" customFormat="1" ht="26.25" customHeight="1" x14ac:dyDescent="0.15">
      <c r="A110" s="958" t="s">
        <v>423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12526246</v>
      </c>
      <c r="AB110" s="962"/>
      <c r="AC110" s="962"/>
      <c r="AD110" s="962"/>
      <c r="AE110" s="963"/>
      <c r="AF110" s="964">
        <v>11441726</v>
      </c>
      <c r="AG110" s="962"/>
      <c r="AH110" s="962"/>
      <c r="AI110" s="962"/>
      <c r="AJ110" s="963"/>
      <c r="AK110" s="964">
        <v>10916063</v>
      </c>
      <c r="AL110" s="962"/>
      <c r="AM110" s="962"/>
      <c r="AN110" s="962"/>
      <c r="AO110" s="963"/>
      <c r="AP110" s="965">
        <v>16</v>
      </c>
      <c r="AQ110" s="966"/>
      <c r="AR110" s="966"/>
      <c r="AS110" s="966"/>
      <c r="AT110" s="967"/>
      <c r="AU110" s="968" t="s">
        <v>67</v>
      </c>
      <c r="AV110" s="969"/>
      <c r="AW110" s="969"/>
      <c r="AX110" s="969"/>
      <c r="AY110" s="969"/>
      <c r="AZ110" s="1010" t="s">
        <v>424</v>
      </c>
      <c r="BA110" s="959"/>
      <c r="BB110" s="959"/>
      <c r="BC110" s="959"/>
      <c r="BD110" s="959"/>
      <c r="BE110" s="959"/>
      <c r="BF110" s="959"/>
      <c r="BG110" s="959"/>
      <c r="BH110" s="959"/>
      <c r="BI110" s="959"/>
      <c r="BJ110" s="959"/>
      <c r="BK110" s="959"/>
      <c r="BL110" s="959"/>
      <c r="BM110" s="959"/>
      <c r="BN110" s="959"/>
      <c r="BO110" s="959"/>
      <c r="BP110" s="960"/>
      <c r="BQ110" s="996">
        <v>97222221</v>
      </c>
      <c r="BR110" s="997"/>
      <c r="BS110" s="997"/>
      <c r="BT110" s="997"/>
      <c r="BU110" s="997"/>
      <c r="BV110" s="997">
        <v>94998204</v>
      </c>
      <c r="BW110" s="997"/>
      <c r="BX110" s="997"/>
      <c r="BY110" s="997"/>
      <c r="BZ110" s="997"/>
      <c r="CA110" s="997">
        <v>92384028</v>
      </c>
      <c r="CB110" s="997"/>
      <c r="CC110" s="997"/>
      <c r="CD110" s="997"/>
      <c r="CE110" s="997"/>
      <c r="CF110" s="1011">
        <v>135.30000000000001</v>
      </c>
      <c r="CG110" s="1012"/>
      <c r="CH110" s="1012"/>
      <c r="CI110" s="1012"/>
      <c r="CJ110" s="1012"/>
      <c r="CK110" s="1013" t="s">
        <v>425</v>
      </c>
      <c r="CL110" s="1014"/>
      <c r="CM110" s="993" t="s">
        <v>426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427</v>
      </c>
      <c r="DH110" s="997"/>
      <c r="DI110" s="997"/>
      <c r="DJ110" s="997"/>
      <c r="DK110" s="997"/>
      <c r="DL110" s="997" t="s">
        <v>427</v>
      </c>
      <c r="DM110" s="997"/>
      <c r="DN110" s="997"/>
      <c r="DO110" s="997"/>
      <c r="DP110" s="997"/>
      <c r="DQ110" s="997" t="s">
        <v>427</v>
      </c>
      <c r="DR110" s="997"/>
      <c r="DS110" s="997"/>
      <c r="DT110" s="997"/>
      <c r="DU110" s="997"/>
      <c r="DV110" s="998" t="s">
        <v>428</v>
      </c>
      <c r="DW110" s="998"/>
      <c r="DX110" s="998"/>
      <c r="DY110" s="998"/>
      <c r="DZ110" s="999"/>
    </row>
    <row r="111" spans="1:131" s="226" customFormat="1" ht="26.25" customHeight="1" x14ac:dyDescent="0.15">
      <c r="A111" s="1000" t="s">
        <v>429</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430</v>
      </c>
      <c r="AB111" s="1004"/>
      <c r="AC111" s="1004"/>
      <c r="AD111" s="1004"/>
      <c r="AE111" s="1005"/>
      <c r="AF111" s="1006" t="s">
        <v>430</v>
      </c>
      <c r="AG111" s="1004"/>
      <c r="AH111" s="1004"/>
      <c r="AI111" s="1004"/>
      <c r="AJ111" s="1005"/>
      <c r="AK111" s="1006" t="s">
        <v>430</v>
      </c>
      <c r="AL111" s="1004"/>
      <c r="AM111" s="1004"/>
      <c r="AN111" s="1004"/>
      <c r="AO111" s="1005"/>
      <c r="AP111" s="1007" t="s">
        <v>431</v>
      </c>
      <c r="AQ111" s="1008"/>
      <c r="AR111" s="1008"/>
      <c r="AS111" s="1008"/>
      <c r="AT111" s="1009"/>
      <c r="AU111" s="970"/>
      <c r="AV111" s="971"/>
      <c r="AW111" s="971"/>
      <c r="AX111" s="971"/>
      <c r="AY111" s="971"/>
      <c r="AZ111" s="1019" t="s">
        <v>432</v>
      </c>
      <c r="BA111" s="1020"/>
      <c r="BB111" s="1020"/>
      <c r="BC111" s="1020"/>
      <c r="BD111" s="1020"/>
      <c r="BE111" s="1020"/>
      <c r="BF111" s="1020"/>
      <c r="BG111" s="1020"/>
      <c r="BH111" s="1020"/>
      <c r="BI111" s="1020"/>
      <c r="BJ111" s="1020"/>
      <c r="BK111" s="1020"/>
      <c r="BL111" s="1020"/>
      <c r="BM111" s="1020"/>
      <c r="BN111" s="1020"/>
      <c r="BO111" s="1020"/>
      <c r="BP111" s="1021"/>
      <c r="BQ111" s="989">
        <v>14386026</v>
      </c>
      <c r="BR111" s="990"/>
      <c r="BS111" s="990"/>
      <c r="BT111" s="990"/>
      <c r="BU111" s="990"/>
      <c r="BV111" s="990">
        <v>13564049</v>
      </c>
      <c r="BW111" s="990"/>
      <c r="BX111" s="990"/>
      <c r="BY111" s="990"/>
      <c r="BZ111" s="990"/>
      <c r="CA111" s="990">
        <v>16875659</v>
      </c>
      <c r="CB111" s="990"/>
      <c r="CC111" s="990"/>
      <c r="CD111" s="990"/>
      <c r="CE111" s="990"/>
      <c r="CF111" s="984">
        <v>24.7</v>
      </c>
      <c r="CG111" s="985"/>
      <c r="CH111" s="985"/>
      <c r="CI111" s="985"/>
      <c r="CJ111" s="985"/>
      <c r="CK111" s="1015"/>
      <c r="CL111" s="1016"/>
      <c r="CM111" s="986" t="s">
        <v>433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v>326745</v>
      </c>
      <c r="DH111" s="990"/>
      <c r="DI111" s="990"/>
      <c r="DJ111" s="990"/>
      <c r="DK111" s="990"/>
      <c r="DL111" s="990">
        <v>291411</v>
      </c>
      <c r="DM111" s="990"/>
      <c r="DN111" s="990"/>
      <c r="DO111" s="990"/>
      <c r="DP111" s="990"/>
      <c r="DQ111" s="990">
        <v>255845</v>
      </c>
      <c r="DR111" s="990"/>
      <c r="DS111" s="990"/>
      <c r="DT111" s="990"/>
      <c r="DU111" s="990"/>
      <c r="DV111" s="991">
        <v>0.4</v>
      </c>
      <c r="DW111" s="991"/>
      <c r="DX111" s="991"/>
      <c r="DY111" s="991"/>
      <c r="DZ111" s="992"/>
    </row>
    <row r="112" spans="1:131" s="226" customFormat="1" ht="26.25" customHeight="1" x14ac:dyDescent="0.15">
      <c r="A112" s="1022" t="s">
        <v>434</v>
      </c>
      <c r="B112" s="1023"/>
      <c r="C112" s="1020" t="s">
        <v>435</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430</v>
      </c>
      <c r="AB112" s="1029"/>
      <c r="AC112" s="1029"/>
      <c r="AD112" s="1029"/>
      <c r="AE112" s="1030"/>
      <c r="AF112" s="1031" t="s">
        <v>436</v>
      </c>
      <c r="AG112" s="1029"/>
      <c r="AH112" s="1029"/>
      <c r="AI112" s="1029"/>
      <c r="AJ112" s="1030"/>
      <c r="AK112" s="1031" t="s">
        <v>431</v>
      </c>
      <c r="AL112" s="1029"/>
      <c r="AM112" s="1029"/>
      <c r="AN112" s="1029"/>
      <c r="AO112" s="1030"/>
      <c r="AP112" s="1032" t="s">
        <v>436</v>
      </c>
      <c r="AQ112" s="1033"/>
      <c r="AR112" s="1033"/>
      <c r="AS112" s="1033"/>
      <c r="AT112" s="1034"/>
      <c r="AU112" s="970"/>
      <c r="AV112" s="971"/>
      <c r="AW112" s="971"/>
      <c r="AX112" s="971"/>
      <c r="AY112" s="971"/>
      <c r="AZ112" s="1019" t="s">
        <v>437</v>
      </c>
      <c r="BA112" s="1020"/>
      <c r="BB112" s="1020"/>
      <c r="BC112" s="1020"/>
      <c r="BD112" s="1020"/>
      <c r="BE112" s="1020"/>
      <c r="BF112" s="1020"/>
      <c r="BG112" s="1020"/>
      <c r="BH112" s="1020"/>
      <c r="BI112" s="1020"/>
      <c r="BJ112" s="1020"/>
      <c r="BK112" s="1020"/>
      <c r="BL112" s="1020"/>
      <c r="BM112" s="1020"/>
      <c r="BN112" s="1020"/>
      <c r="BO112" s="1020"/>
      <c r="BP112" s="1021"/>
      <c r="BQ112" s="989">
        <v>14871314</v>
      </c>
      <c r="BR112" s="990"/>
      <c r="BS112" s="990"/>
      <c r="BT112" s="990"/>
      <c r="BU112" s="990"/>
      <c r="BV112" s="990">
        <v>9847665</v>
      </c>
      <c r="BW112" s="990"/>
      <c r="BX112" s="990"/>
      <c r="BY112" s="990"/>
      <c r="BZ112" s="990"/>
      <c r="CA112" s="990">
        <v>9917623</v>
      </c>
      <c r="CB112" s="990"/>
      <c r="CC112" s="990"/>
      <c r="CD112" s="990"/>
      <c r="CE112" s="990"/>
      <c r="CF112" s="984">
        <v>14.5</v>
      </c>
      <c r="CG112" s="985"/>
      <c r="CH112" s="985"/>
      <c r="CI112" s="985"/>
      <c r="CJ112" s="985"/>
      <c r="CK112" s="1015"/>
      <c r="CL112" s="1016"/>
      <c r="CM112" s="986" t="s">
        <v>438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430</v>
      </c>
      <c r="DH112" s="990"/>
      <c r="DI112" s="990"/>
      <c r="DJ112" s="990"/>
      <c r="DK112" s="990"/>
      <c r="DL112" s="990" t="s">
        <v>439</v>
      </c>
      <c r="DM112" s="990"/>
      <c r="DN112" s="990"/>
      <c r="DO112" s="990"/>
      <c r="DP112" s="990"/>
      <c r="DQ112" s="990" t="s">
        <v>430</v>
      </c>
      <c r="DR112" s="990"/>
      <c r="DS112" s="990"/>
      <c r="DT112" s="990"/>
      <c r="DU112" s="990"/>
      <c r="DV112" s="991" t="s">
        <v>431</v>
      </c>
      <c r="DW112" s="991"/>
      <c r="DX112" s="991"/>
      <c r="DY112" s="991"/>
      <c r="DZ112" s="992"/>
    </row>
    <row r="113" spans="1:130" s="226" customFormat="1" ht="26.25" customHeight="1" x14ac:dyDescent="0.15">
      <c r="A113" s="1024"/>
      <c r="B113" s="1025"/>
      <c r="C113" s="1020" t="s">
        <v>440</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1430124</v>
      </c>
      <c r="AB113" s="1004"/>
      <c r="AC113" s="1004"/>
      <c r="AD113" s="1004"/>
      <c r="AE113" s="1005"/>
      <c r="AF113" s="1006">
        <v>1123100</v>
      </c>
      <c r="AG113" s="1004"/>
      <c r="AH113" s="1004"/>
      <c r="AI113" s="1004"/>
      <c r="AJ113" s="1005"/>
      <c r="AK113" s="1006">
        <v>1079970</v>
      </c>
      <c r="AL113" s="1004"/>
      <c r="AM113" s="1004"/>
      <c r="AN113" s="1004"/>
      <c r="AO113" s="1005"/>
      <c r="AP113" s="1007">
        <v>1.6</v>
      </c>
      <c r="AQ113" s="1008"/>
      <c r="AR113" s="1008"/>
      <c r="AS113" s="1008"/>
      <c r="AT113" s="1009"/>
      <c r="AU113" s="970"/>
      <c r="AV113" s="971"/>
      <c r="AW113" s="971"/>
      <c r="AX113" s="971"/>
      <c r="AY113" s="971"/>
      <c r="AZ113" s="1019" t="s">
        <v>441</v>
      </c>
      <c r="BA113" s="1020"/>
      <c r="BB113" s="1020"/>
      <c r="BC113" s="1020"/>
      <c r="BD113" s="1020"/>
      <c r="BE113" s="1020"/>
      <c r="BF113" s="1020"/>
      <c r="BG113" s="1020"/>
      <c r="BH113" s="1020"/>
      <c r="BI113" s="1020"/>
      <c r="BJ113" s="1020"/>
      <c r="BK113" s="1020"/>
      <c r="BL113" s="1020"/>
      <c r="BM113" s="1020"/>
      <c r="BN113" s="1020"/>
      <c r="BO113" s="1020"/>
      <c r="BP113" s="1021"/>
      <c r="BQ113" s="989">
        <v>873584</v>
      </c>
      <c r="BR113" s="990"/>
      <c r="BS113" s="990"/>
      <c r="BT113" s="990"/>
      <c r="BU113" s="990"/>
      <c r="BV113" s="990">
        <v>843155</v>
      </c>
      <c r="BW113" s="990"/>
      <c r="BX113" s="990"/>
      <c r="BY113" s="990"/>
      <c r="BZ113" s="990"/>
      <c r="CA113" s="990">
        <v>872776</v>
      </c>
      <c r="CB113" s="990"/>
      <c r="CC113" s="990"/>
      <c r="CD113" s="990"/>
      <c r="CE113" s="990"/>
      <c r="CF113" s="984">
        <v>1.3</v>
      </c>
      <c r="CG113" s="985"/>
      <c r="CH113" s="985"/>
      <c r="CI113" s="985"/>
      <c r="CJ113" s="985"/>
      <c r="CK113" s="1015"/>
      <c r="CL113" s="1016"/>
      <c r="CM113" s="986" t="s">
        <v>442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431</v>
      </c>
      <c r="DH113" s="1029"/>
      <c r="DI113" s="1029"/>
      <c r="DJ113" s="1029"/>
      <c r="DK113" s="1030"/>
      <c r="DL113" s="1031" t="s">
        <v>431</v>
      </c>
      <c r="DM113" s="1029"/>
      <c r="DN113" s="1029"/>
      <c r="DO113" s="1029"/>
      <c r="DP113" s="1030"/>
      <c r="DQ113" s="1031" t="s">
        <v>430</v>
      </c>
      <c r="DR113" s="1029"/>
      <c r="DS113" s="1029"/>
      <c r="DT113" s="1029"/>
      <c r="DU113" s="1030"/>
      <c r="DV113" s="1032" t="s">
        <v>430</v>
      </c>
      <c r="DW113" s="1033"/>
      <c r="DX113" s="1033"/>
      <c r="DY113" s="1033"/>
      <c r="DZ113" s="1034"/>
    </row>
    <row r="114" spans="1:130" s="226" customFormat="1" ht="26.25" customHeight="1" x14ac:dyDescent="0.15">
      <c r="A114" s="1024"/>
      <c r="B114" s="1025"/>
      <c r="C114" s="1020" t="s">
        <v>443</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30439</v>
      </c>
      <c r="AB114" s="1029"/>
      <c r="AC114" s="1029"/>
      <c r="AD114" s="1029"/>
      <c r="AE114" s="1030"/>
      <c r="AF114" s="1031">
        <v>45771</v>
      </c>
      <c r="AG114" s="1029"/>
      <c r="AH114" s="1029"/>
      <c r="AI114" s="1029"/>
      <c r="AJ114" s="1030"/>
      <c r="AK114" s="1031">
        <v>48871</v>
      </c>
      <c r="AL114" s="1029"/>
      <c r="AM114" s="1029"/>
      <c r="AN114" s="1029"/>
      <c r="AO114" s="1030"/>
      <c r="AP114" s="1032">
        <v>0.1</v>
      </c>
      <c r="AQ114" s="1033"/>
      <c r="AR114" s="1033"/>
      <c r="AS114" s="1033"/>
      <c r="AT114" s="1034"/>
      <c r="AU114" s="970"/>
      <c r="AV114" s="971"/>
      <c r="AW114" s="971"/>
      <c r="AX114" s="971"/>
      <c r="AY114" s="971"/>
      <c r="AZ114" s="1019" t="s">
        <v>444</v>
      </c>
      <c r="BA114" s="1020"/>
      <c r="BB114" s="1020"/>
      <c r="BC114" s="1020"/>
      <c r="BD114" s="1020"/>
      <c r="BE114" s="1020"/>
      <c r="BF114" s="1020"/>
      <c r="BG114" s="1020"/>
      <c r="BH114" s="1020"/>
      <c r="BI114" s="1020"/>
      <c r="BJ114" s="1020"/>
      <c r="BK114" s="1020"/>
      <c r="BL114" s="1020"/>
      <c r="BM114" s="1020"/>
      <c r="BN114" s="1020"/>
      <c r="BO114" s="1020"/>
      <c r="BP114" s="1021"/>
      <c r="BQ114" s="989">
        <v>18639303</v>
      </c>
      <c r="BR114" s="990"/>
      <c r="BS114" s="990"/>
      <c r="BT114" s="990"/>
      <c r="BU114" s="990"/>
      <c r="BV114" s="990">
        <v>18066286</v>
      </c>
      <c r="BW114" s="990"/>
      <c r="BX114" s="990"/>
      <c r="BY114" s="990"/>
      <c r="BZ114" s="990"/>
      <c r="CA114" s="990">
        <v>17122401</v>
      </c>
      <c r="CB114" s="990"/>
      <c r="CC114" s="990"/>
      <c r="CD114" s="990"/>
      <c r="CE114" s="990"/>
      <c r="CF114" s="984">
        <v>25.1</v>
      </c>
      <c r="CG114" s="985"/>
      <c r="CH114" s="985"/>
      <c r="CI114" s="985"/>
      <c r="CJ114" s="985"/>
      <c r="CK114" s="1015"/>
      <c r="CL114" s="1016"/>
      <c r="CM114" s="986" t="s">
        <v>445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430</v>
      </c>
      <c r="DH114" s="1029"/>
      <c r="DI114" s="1029"/>
      <c r="DJ114" s="1029"/>
      <c r="DK114" s="1030"/>
      <c r="DL114" s="1031" t="s">
        <v>430</v>
      </c>
      <c r="DM114" s="1029"/>
      <c r="DN114" s="1029"/>
      <c r="DO114" s="1029"/>
      <c r="DP114" s="1030"/>
      <c r="DQ114" s="1031" t="s">
        <v>431</v>
      </c>
      <c r="DR114" s="1029"/>
      <c r="DS114" s="1029"/>
      <c r="DT114" s="1029"/>
      <c r="DU114" s="1030"/>
      <c r="DV114" s="1032" t="s">
        <v>431</v>
      </c>
      <c r="DW114" s="1033"/>
      <c r="DX114" s="1033"/>
      <c r="DY114" s="1033"/>
      <c r="DZ114" s="1034"/>
    </row>
    <row r="115" spans="1:130" s="226" customFormat="1" ht="26.25" customHeight="1" x14ac:dyDescent="0.15">
      <c r="A115" s="1024"/>
      <c r="B115" s="1025"/>
      <c r="C115" s="1020" t="s">
        <v>446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1009796</v>
      </c>
      <c r="AB115" s="1004"/>
      <c r="AC115" s="1004"/>
      <c r="AD115" s="1004"/>
      <c r="AE115" s="1005"/>
      <c r="AF115" s="1006">
        <v>780376</v>
      </c>
      <c r="AG115" s="1004"/>
      <c r="AH115" s="1004"/>
      <c r="AI115" s="1004"/>
      <c r="AJ115" s="1005"/>
      <c r="AK115" s="1006">
        <v>1173315</v>
      </c>
      <c r="AL115" s="1004"/>
      <c r="AM115" s="1004"/>
      <c r="AN115" s="1004"/>
      <c r="AO115" s="1005"/>
      <c r="AP115" s="1007">
        <v>1.7</v>
      </c>
      <c r="AQ115" s="1008"/>
      <c r="AR115" s="1008"/>
      <c r="AS115" s="1008"/>
      <c r="AT115" s="1009"/>
      <c r="AU115" s="970"/>
      <c r="AV115" s="971"/>
      <c r="AW115" s="971"/>
      <c r="AX115" s="971"/>
      <c r="AY115" s="971"/>
      <c r="AZ115" s="1019" t="s">
        <v>447</v>
      </c>
      <c r="BA115" s="1020"/>
      <c r="BB115" s="1020"/>
      <c r="BC115" s="1020"/>
      <c r="BD115" s="1020"/>
      <c r="BE115" s="1020"/>
      <c r="BF115" s="1020"/>
      <c r="BG115" s="1020"/>
      <c r="BH115" s="1020"/>
      <c r="BI115" s="1020"/>
      <c r="BJ115" s="1020"/>
      <c r="BK115" s="1020"/>
      <c r="BL115" s="1020"/>
      <c r="BM115" s="1020"/>
      <c r="BN115" s="1020"/>
      <c r="BO115" s="1020"/>
      <c r="BP115" s="1021"/>
      <c r="BQ115" s="989">
        <v>880454</v>
      </c>
      <c r="BR115" s="990"/>
      <c r="BS115" s="990"/>
      <c r="BT115" s="990"/>
      <c r="BU115" s="990"/>
      <c r="BV115" s="990">
        <v>861392</v>
      </c>
      <c r="BW115" s="990"/>
      <c r="BX115" s="990"/>
      <c r="BY115" s="990"/>
      <c r="BZ115" s="990"/>
      <c r="CA115" s="990">
        <v>861112</v>
      </c>
      <c r="CB115" s="990"/>
      <c r="CC115" s="990"/>
      <c r="CD115" s="990"/>
      <c r="CE115" s="990"/>
      <c r="CF115" s="984">
        <v>1.3</v>
      </c>
      <c r="CG115" s="985"/>
      <c r="CH115" s="985"/>
      <c r="CI115" s="985"/>
      <c r="CJ115" s="985"/>
      <c r="CK115" s="1015"/>
      <c r="CL115" s="1016"/>
      <c r="CM115" s="1019" t="s">
        <v>448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12697864</v>
      </c>
      <c r="DH115" s="1029"/>
      <c r="DI115" s="1029"/>
      <c r="DJ115" s="1029"/>
      <c r="DK115" s="1030"/>
      <c r="DL115" s="1031">
        <v>12237450</v>
      </c>
      <c r="DM115" s="1029"/>
      <c r="DN115" s="1029"/>
      <c r="DO115" s="1029"/>
      <c r="DP115" s="1030"/>
      <c r="DQ115" s="1031">
        <v>11425252</v>
      </c>
      <c r="DR115" s="1029"/>
      <c r="DS115" s="1029"/>
      <c r="DT115" s="1029"/>
      <c r="DU115" s="1030"/>
      <c r="DV115" s="1032">
        <v>16.7</v>
      </c>
      <c r="DW115" s="1033"/>
      <c r="DX115" s="1033"/>
      <c r="DY115" s="1033"/>
      <c r="DZ115" s="1034"/>
    </row>
    <row r="116" spans="1:130" s="226" customFormat="1" ht="26.25" customHeight="1" x14ac:dyDescent="0.15">
      <c r="A116" s="1026"/>
      <c r="B116" s="1027"/>
      <c r="C116" s="1035" t="s">
        <v>449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430</v>
      </c>
      <c r="AB116" s="1029"/>
      <c r="AC116" s="1029"/>
      <c r="AD116" s="1029"/>
      <c r="AE116" s="1030"/>
      <c r="AF116" s="1031" t="s">
        <v>430</v>
      </c>
      <c r="AG116" s="1029"/>
      <c r="AH116" s="1029"/>
      <c r="AI116" s="1029"/>
      <c r="AJ116" s="1030"/>
      <c r="AK116" s="1031" t="s">
        <v>430</v>
      </c>
      <c r="AL116" s="1029"/>
      <c r="AM116" s="1029"/>
      <c r="AN116" s="1029"/>
      <c r="AO116" s="1030"/>
      <c r="AP116" s="1032" t="s">
        <v>430</v>
      </c>
      <c r="AQ116" s="1033"/>
      <c r="AR116" s="1033"/>
      <c r="AS116" s="1033"/>
      <c r="AT116" s="1034"/>
      <c r="AU116" s="970"/>
      <c r="AV116" s="971"/>
      <c r="AW116" s="971"/>
      <c r="AX116" s="971"/>
      <c r="AY116" s="971"/>
      <c r="AZ116" s="1037" t="s">
        <v>450</v>
      </c>
      <c r="BA116" s="1038"/>
      <c r="BB116" s="1038"/>
      <c r="BC116" s="1038"/>
      <c r="BD116" s="1038"/>
      <c r="BE116" s="1038"/>
      <c r="BF116" s="1038"/>
      <c r="BG116" s="1038"/>
      <c r="BH116" s="1038"/>
      <c r="BI116" s="1038"/>
      <c r="BJ116" s="1038"/>
      <c r="BK116" s="1038"/>
      <c r="BL116" s="1038"/>
      <c r="BM116" s="1038"/>
      <c r="BN116" s="1038"/>
      <c r="BO116" s="1038"/>
      <c r="BP116" s="1039"/>
      <c r="BQ116" s="989" t="s">
        <v>431</v>
      </c>
      <c r="BR116" s="990"/>
      <c r="BS116" s="990"/>
      <c r="BT116" s="990"/>
      <c r="BU116" s="990"/>
      <c r="BV116" s="990" t="s">
        <v>430</v>
      </c>
      <c r="BW116" s="990"/>
      <c r="BX116" s="990"/>
      <c r="BY116" s="990"/>
      <c r="BZ116" s="990"/>
      <c r="CA116" s="990" t="s">
        <v>430</v>
      </c>
      <c r="CB116" s="990"/>
      <c r="CC116" s="990"/>
      <c r="CD116" s="990"/>
      <c r="CE116" s="990"/>
      <c r="CF116" s="984" t="s">
        <v>439</v>
      </c>
      <c r="CG116" s="985"/>
      <c r="CH116" s="985"/>
      <c r="CI116" s="985"/>
      <c r="CJ116" s="985"/>
      <c r="CK116" s="1015"/>
      <c r="CL116" s="1016"/>
      <c r="CM116" s="986" t="s">
        <v>451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430</v>
      </c>
      <c r="DH116" s="1029"/>
      <c r="DI116" s="1029"/>
      <c r="DJ116" s="1029"/>
      <c r="DK116" s="1030"/>
      <c r="DL116" s="1031" t="s">
        <v>436</v>
      </c>
      <c r="DM116" s="1029"/>
      <c r="DN116" s="1029"/>
      <c r="DO116" s="1029"/>
      <c r="DP116" s="1030"/>
      <c r="DQ116" s="1031" t="s">
        <v>436</v>
      </c>
      <c r="DR116" s="1029"/>
      <c r="DS116" s="1029"/>
      <c r="DT116" s="1029"/>
      <c r="DU116" s="1030"/>
      <c r="DV116" s="1032" t="s">
        <v>431</v>
      </c>
      <c r="DW116" s="1033"/>
      <c r="DX116" s="1033"/>
      <c r="DY116" s="1033"/>
      <c r="DZ116" s="1034"/>
    </row>
    <row r="117" spans="1:130" s="226" customFormat="1" ht="26.25" customHeight="1" x14ac:dyDescent="0.15">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452</v>
      </c>
      <c r="Z117" s="956"/>
      <c r="AA117" s="1046">
        <v>14996605</v>
      </c>
      <c r="AB117" s="1047"/>
      <c r="AC117" s="1047"/>
      <c r="AD117" s="1047"/>
      <c r="AE117" s="1048"/>
      <c r="AF117" s="1049">
        <v>13390973</v>
      </c>
      <c r="AG117" s="1047"/>
      <c r="AH117" s="1047"/>
      <c r="AI117" s="1047"/>
      <c r="AJ117" s="1048"/>
      <c r="AK117" s="1049">
        <v>13218219</v>
      </c>
      <c r="AL117" s="1047"/>
      <c r="AM117" s="1047"/>
      <c r="AN117" s="1047"/>
      <c r="AO117" s="1048"/>
      <c r="AP117" s="1050"/>
      <c r="AQ117" s="1051"/>
      <c r="AR117" s="1051"/>
      <c r="AS117" s="1051"/>
      <c r="AT117" s="1052"/>
      <c r="AU117" s="970"/>
      <c r="AV117" s="971"/>
      <c r="AW117" s="971"/>
      <c r="AX117" s="971"/>
      <c r="AY117" s="971"/>
      <c r="AZ117" s="1037" t="s">
        <v>453</v>
      </c>
      <c r="BA117" s="1038"/>
      <c r="BB117" s="1038"/>
      <c r="BC117" s="1038"/>
      <c r="BD117" s="1038"/>
      <c r="BE117" s="1038"/>
      <c r="BF117" s="1038"/>
      <c r="BG117" s="1038"/>
      <c r="BH117" s="1038"/>
      <c r="BI117" s="1038"/>
      <c r="BJ117" s="1038"/>
      <c r="BK117" s="1038"/>
      <c r="BL117" s="1038"/>
      <c r="BM117" s="1038"/>
      <c r="BN117" s="1038"/>
      <c r="BO117" s="1038"/>
      <c r="BP117" s="1039"/>
      <c r="BQ117" s="989" t="s">
        <v>439</v>
      </c>
      <c r="BR117" s="990"/>
      <c r="BS117" s="990"/>
      <c r="BT117" s="990"/>
      <c r="BU117" s="990"/>
      <c r="BV117" s="990" t="s">
        <v>431</v>
      </c>
      <c r="BW117" s="990"/>
      <c r="BX117" s="990"/>
      <c r="BY117" s="990"/>
      <c r="BZ117" s="990"/>
      <c r="CA117" s="990" t="s">
        <v>436</v>
      </c>
      <c r="CB117" s="990"/>
      <c r="CC117" s="990"/>
      <c r="CD117" s="990"/>
      <c r="CE117" s="990"/>
      <c r="CF117" s="984" t="s">
        <v>431</v>
      </c>
      <c r="CG117" s="985"/>
      <c r="CH117" s="985"/>
      <c r="CI117" s="985"/>
      <c r="CJ117" s="985"/>
      <c r="CK117" s="1015"/>
      <c r="CL117" s="1016"/>
      <c r="CM117" s="986" t="s">
        <v>454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436</v>
      </c>
      <c r="DH117" s="1029"/>
      <c r="DI117" s="1029"/>
      <c r="DJ117" s="1029"/>
      <c r="DK117" s="1030"/>
      <c r="DL117" s="1031" t="s">
        <v>430</v>
      </c>
      <c r="DM117" s="1029"/>
      <c r="DN117" s="1029"/>
      <c r="DO117" s="1029"/>
      <c r="DP117" s="1030"/>
      <c r="DQ117" s="1031" t="s">
        <v>436</v>
      </c>
      <c r="DR117" s="1029"/>
      <c r="DS117" s="1029"/>
      <c r="DT117" s="1029"/>
      <c r="DU117" s="1030"/>
      <c r="DV117" s="1032" t="s">
        <v>430</v>
      </c>
      <c r="DW117" s="1033"/>
      <c r="DX117" s="1033"/>
      <c r="DY117" s="1033"/>
      <c r="DZ117" s="1034"/>
    </row>
    <row r="118" spans="1:130" s="226" customFormat="1" ht="26.25" customHeight="1" x14ac:dyDescent="0.15">
      <c r="A118" s="974" t="s">
        <v>422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420</v>
      </c>
      <c r="AB118" s="955"/>
      <c r="AC118" s="955"/>
      <c r="AD118" s="955"/>
      <c r="AE118" s="956"/>
      <c r="AF118" s="954" t="s">
        <v>300</v>
      </c>
      <c r="AG118" s="955"/>
      <c r="AH118" s="955"/>
      <c r="AI118" s="955"/>
      <c r="AJ118" s="956"/>
      <c r="AK118" s="954" t="s">
        <v>299</v>
      </c>
      <c r="AL118" s="955"/>
      <c r="AM118" s="955"/>
      <c r="AN118" s="955"/>
      <c r="AO118" s="956"/>
      <c r="AP118" s="1041" t="s">
        <v>421</v>
      </c>
      <c r="AQ118" s="1042"/>
      <c r="AR118" s="1042"/>
      <c r="AS118" s="1042"/>
      <c r="AT118" s="1043"/>
      <c r="AU118" s="970"/>
      <c r="AV118" s="971"/>
      <c r="AW118" s="971"/>
      <c r="AX118" s="971"/>
      <c r="AY118" s="971"/>
      <c r="AZ118" s="1044" t="s">
        <v>455</v>
      </c>
      <c r="BA118" s="1035"/>
      <c r="BB118" s="1035"/>
      <c r="BC118" s="1035"/>
      <c r="BD118" s="1035"/>
      <c r="BE118" s="1035"/>
      <c r="BF118" s="1035"/>
      <c r="BG118" s="1035"/>
      <c r="BH118" s="1035"/>
      <c r="BI118" s="1035"/>
      <c r="BJ118" s="1035"/>
      <c r="BK118" s="1035"/>
      <c r="BL118" s="1035"/>
      <c r="BM118" s="1035"/>
      <c r="BN118" s="1035"/>
      <c r="BO118" s="1035"/>
      <c r="BP118" s="1036"/>
      <c r="BQ118" s="1067" t="s">
        <v>430</v>
      </c>
      <c r="BR118" s="1068"/>
      <c r="BS118" s="1068"/>
      <c r="BT118" s="1068"/>
      <c r="BU118" s="1068"/>
      <c r="BV118" s="1068" t="s">
        <v>436</v>
      </c>
      <c r="BW118" s="1068"/>
      <c r="BX118" s="1068"/>
      <c r="BY118" s="1068"/>
      <c r="BZ118" s="1068"/>
      <c r="CA118" s="1068" t="s">
        <v>430</v>
      </c>
      <c r="CB118" s="1068"/>
      <c r="CC118" s="1068"/>
      <c r="CD118" s="1068"/>
      <c r="CE118" s="1068"/>
      <c r="CF118" s="984" t="s">
        <v>430</v>
      </c>
      <c r="CG118" s="985"/>
      <c r="CH118" s="985"/>
      <c r="CI118" s="985"/>
      <c r="CJ118" s="985"/>
      <c r="CK118" s="1015"/>
      <c r="CL118" s="1016"/>
      <c r="CM118" s="986" t="s">
        <v>456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430</v>
      </c>
      <c r="DH118" s="1029"/>
      <c r="DI118" s="1029"/>
      <c r="DJ118" s="1029"/>
      <c r="DK118" s="1030"/>
      <c r="DL118" s="1031" t="s">
        <v>431</v>
      </c>
      <c r="DM118" s="1029"/>
      <c r="DN118" s="1029"/>
      <c r="DO118" s="1029"/>
      <c r="DP118" s="1030"/>
      <c r="DQ118" s="1031" t="s">
        <v>439</v>
      </c>
      <c r="DR118" s="1029"/>
      <c r="DS118" s="1029"/>
      <c r="DT118" s="1029"/>
      <c r="DU118" s="1030"/>
      <c r="DV118" s="1032" t="s">
        <v>436</v>
      </c>
      <c r="DW118" s="1033"/>
      <c r="DX118" s="1033"/>
      <c r="DY118" s="1033"/>
      <c r="DZ118" s="1034"/>
    </row>
    <row r="119" spans="1:130" s="226" customFormat="1" ht="26.25" customHeight="1" x14ac:dyDescent="0.15">
      <c r="A119" s="1128" t="s">
        <v>425</v>
      </c>
      <c r="B119" s="1014"/>
      <c r="C119" s="993" t="s">
        <v>426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436</v>
      </c>
      <c r="AB119" s="962"/>
      <c r="AC119" s="962"/>
      <c r="AD119" s="962"/>
      <c r="AE119" s="963"/>
      <c r="AF119" s="964" t="s">
        <v>430</v>
      </c>
      <c r="AG119" s="962"/>
      <c r="AH119" s="962"/>
      <c r="AI119" s="962"/>
      <c r="AJ119" s="963"/>
      <c r="AK119" s="964" t="s">
        <v>436</v>
      </c>
      <c r="AL119" s="962"/>
      <c r="AM119" s="962"/>
      <c r="AN119" s="962"/>
      <c r="AO119" s="963"/>
      <c r="AP119" s="965" t="s">
        <v>430</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457</v>
      </c>
      <c r="BP119" s="1076"/>
      <c r="BQ119" s="1067">
        <v>146872902</v>
      </c>
      <c r="BR119" s="1068"/>
      <c r="BS119" s="1068"/>
      <c r="BT119" s="1068"/>
      <c r="BU119" s="1068"/>
      <c r="BV119" s="1068">
        <v>138180751</v>
      </c>
      <c r="BW119" s="1068"/>
      <c r="BX119" s="1068"/>
      <c r="BY119" s="1068"/>
      <c r="BZ119" s="1068"/>
      <c r="CA119" s="1068">
        <v>138033599</v>
      </c>
      <c r="CB119" s="1068"/>
      <c r="CC119" s="1068"/>
      <c r="CD119" s="1068"/>
      <c r="CE119" s="1068"/>
      <c r="CF119" s="1069"/>
      <c r="CG119" s="1070"/>
      <c r="CH119" s="1070"/>
      <c r="CI119" s="1070"/>
      <c r="CJ119" s="1071"/>
      <c r="CK119" s="1017"/>
      <c r="CL119" s="1018"/>
      <c r="CM119" s="1072" t="s">
        <v>458</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1361417</v>
      </c>
      <c r="DH119" s="1054"/>
      <c r="DI119" s="1054"/>
      <c r="DJ119" s="1054"/>
      <c r="DK119" s="1055"/>
      <c r="DL119" s="1053">
        <v>1035188</v>
      </c>
      <c r="DM119" s="1054"/>
      <c r="DN119" s="1054"/>
      <c r="DO119" s="1054"/>
      <c r="DP119" s="1055"/>
      <c r="DQ119" s="1053">
        <v>5194562</v>
      </c>
      <c r="DR119" s="1054"/>
      <c r="DS119" s="1054"/>
      <c r="DT119" s="1054"/>
      <c r="DU119" s="1055"/>
      <c r="DV119" s="1056">
        <v>7.6</v>
      </c>
      <c r="DW119" s="1057"/>
      <c r="DX119" s="1057"/>
      <c r="DY119" s="1057"/>
      <c r="DZ119" s="1058"/>
    </row>
    <row r="120" spans="1:130" s="226" customFormat="1" ht="26.25" customHeight="1" x14ac:dyDescent="0.15">
      <c r="A120" s="1129"/>
      <c r="B120" s="1016"/>
      <c r="C120" s="986" t="s">
        <v>433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v>37590</v>
      </c>
      <c r="AB120" s="1029"/>
      <c r="AC120" s="1029"/>
      <c r="AD120" s="1029"/>
      <c r="AE120" s="1030"/>
      <c r="AF120" s="1031">
        <v>37590</v>
      </c>
      <c r="AG120" s="1029"/>
      <c r="AH120" s="1029"/>
      <c r="AI120" s="1029"/>
      <c r="AJ120" s="1030"/>
      <c r="AK120" s="1031">
        <v>37590</v>
      </c>
      <c r="AL120" s="1029"/>
      <c r="AM120" s="1029"/>
      <c r="AN120" s="1029"/>
      <c r="AO120" s="1030"/>
      <c r="AP120" s="1032">
        <v>0.1</v>
      </c>
      <c r="AQ120" s="1033"/>
      <c r="AR120" s="1033"/>
      <c r="AS120" s="1033"/>
      <c r="AT120" s="1034"/>
      <c r="AU120" s="1059" t="s">
        <v>459</v>
      </c>
      <c r="AV120" s="1060"/>
      <c r="AW120" s="1060"/>
      <c r="AX120" s="1060"/>
      <c r="AY120" s="1061"/>
      <c r="AZ120" s="1010" t="s">
        <v>460</v>
      </c>
      <c r="BA120" s="959"/>
      <c r="BB120" s="959"/>
      <c r="BC120" s="959"/>
      <c r="BD120" s="959"/>
      <c r="BE120" s="959"/>
      <c r="BF120" s="959"/>
      <c r="BG120" s="959"/>
      <c r="BH120" s="959"/>
      <c r="BI120" s="959"/>
      <c r="BJ120" s="959"/>
      <c r="BK120" s="959"/>
      <c r="BL120" s="959"/>
      <c r="BM120" s="959"/>
      <c r="BN120" s="959"/>
      <c r="BO120" s="959"/>
      <c r="BP120" s="960"/>
      <c r="BQ120" s="996">
        <v>27546371</v>
      </c>
      <c r="BR120" s="997"/>
      <c r="BS120" s="997"/>
      <c r="BT120" s="997"/>
      <c r="BU120" s="997"/>
      <c r="BV120" s="997">
        <v>30017488</v>
      </c>
      <c r="BW120" s="997"/>
      <c r="BX120" s="997"/>
      <c r="BY120" s="997"/>
      <c r="BZ120" s="997"/>
      <c r="CA120" s="997">
        <v>33738689</v>
      </c>
      <c r="CB120" s="997"/>
      <c r="CC120" s="997"/>
      <c r="CD120" s="997"/>
      <c r="CE120" s="997"/>
      <c r="CF120" s="1011">
        <v>49.4</v>
      </c>
      <c r="CG120" s="1012"/>
      <c r="CH120" s="1012"/>
      <c r="CI120" s="1012"/>
      <c r="CJ120" s="1012"/>
      <c r="CK120" s="1077" t="s">
        <v>461</v>
      </c>
      <c r="CL120" s="1078"/>
      <c r="CM120" s="1078"/>
      <c r="CN120" s="1078"/>
      <c r="CO120" s="1079"/>
      <c r="CP120" s="1085" t="s">
        <v>462</v>
      </c>
      <c r="CQ120" s="1086"/>
      <c r="CR120" s="1086"/>
      <c r="CS120" s="1086"/>
      <c r="CT120" s="1086"/>
      <c r="CU120" s="1086"/>
      <c r="CV120" s="1086"/>
      <c r="CW120" s="1086"/>
      <c r="CX120" s="1086"/>
      <c r="CY120" s="1086"/>
      <c r="CZ120" s="1086"/>
      <c r="DA120" s="1086"/>
      <c r="DB120" s="1086"/>
      <c r="DC120" s="1086"/>
      <c r="DD120" s="1086"/>
      <c r="DE120" s="1086"/>
      <c r="DF120" s="1087"/>
      <c r="DG120" s="996">
        <v>13279950</v>
      </c>
      <c r="DH120" s="997"/>
      <c r="DI120" s="997"/>
      <c r="DJ120" s="997"/>
      <c r="DK120" s="997"/>
      <c r="DL120" s="997">
        <v>8408114</v>
      </c>
      <c r="DM120" s="997"/>
      <c r="DN120" s="997"/>
      <c r="DO120" s="997"/>
      <c r="DP120" s="997"/>
      <c r="DQ120" s="997">
        <v>8468532</v>
      </c>
      <c r="DR120" s="997"/>
      <c r="DS120" s="997"/>
      <c r="DT120" s="997"/>
      <c r="DU120" s="997"/>
      <c r="DV120" s="998">
        <v>12.4</v>
      </c>
      <c r="DW120" s="998"/>
      <c r="DX120" s="998"/>
      <c r="DY120" s="998"/>
      <c r="DZ120" s="999"/>
    </row>
    <row r="121" spans="1:130" s="226" customFormat="1" ht="26.25" customHeight="1" x14ac:dyDescent="0.15">
      <c r="A121" s="1129"/>
      <c r="B121" s="1016"/>
      <c r="C121" s="1037" t="s">
        <v>463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439</v>
      </c>
      <c r="AB121" s="1029"/>
      <c r="AC121" s="1029"/>
      <c r="AD121" s="1029"/>
      <c r="AE121" s="1030"/>
      <c r="AF121" s="1031" t="s">
        <v>439</v>
      </c>
      <c r="AG121" s="1029"/>
      <c r="AH121" s="1029"/>
      <c r="AI121" s="1029"/>
      <c r="AJ121" s="1030"/>
      <c r="AK121" s="1031" t="s">
        <v>430</v>
      </c>
      <c r="AL121" s="1029"/>
      <c r="AM121" s="1029"/>
      <c r="AN121" s="1029"/>
      <c r="AO121" s="1030"/>
      <c r="AP121" s="1032" t="s">
        <v>439</v>
      </c>
      <c r="AQ121" s="1033"/>
      <c r="AR121" s="1033"/>
      <c r="AS121" s="1033"/>
      <c r="AT121" s="1034"/>
      <c r="AU121" s="1062"/>
      <c r="AV121" s="1063"/>
      <c r="AW121" s="1063"/>
      <c r="AX121" s="1063"/>
      <c r="AY121" s="1064"/>
      <c r="AZ121" s="1019" t="s">
        <v>464</v>
      </c>
      <c r="BA121" s="1020"/>
      <c r="BB121" s="1020"/>
      <c r="BC121" s="1020"/>
      <c r="BD121" s="1020"/>
      <c r="BE121" s="1020"/>
      <c r="BF121" s="1020"/>
      <c r="BG121" s="1020"/>
      <c r="BH121" s="1020"/>
      <c r="BI121" s="1020"/>
      <c r="BJ121" s="1020"/>
      <c r="BK121" s="1020"/>
      <c r="BL121" s="1020"/>
      <c r="BM121" s="1020"/>
      <c r="BN121" s="1020"/>
      <c r="BO121" s="1020"/>
      <c r="BP121" s="1021"/>
      <c r="BQ121" s="989">
        <v>21563345</v>
      </c>
      <c r="BR121" s="990"/>
      <c r="BS121" s="990"/>
      <c r="BT121" s="990"/>
      <c r="BU121" s="990"/>
      <c r="BV121" s="990">
        <v>19196760</v>
      </c>
      <c r="BW121" s="990"/>
      <c r="BX121" s="990"/>
      <c r="BY121" s="990"/>
      <c r="BZ121" s="990"/>
      <c r="CA121" s="990">
        <v>19407457</v>
      </c>
      <c r="CB121" s="990"/>
      <c r="CC121" s="990"/>
      <c r="CD121" s="990"/>
      <c r="CE121" s="990"/>
      <c r="CF121" s="984">
        <v>28.4</v>
      </c>
      <c r="CG121" s="985"/>
      <c r="CH121" s="985"/>
      <c r="CI121" s="985"/>
      <c r="CJ121" s="985"/>
      <c r="CK121" s="1080"/>
      <c r="CL121" s="1081"/>
      <c r="CM121" s="1081"/>
      <c r="CN121" s="1081"/>
      <c r="CO121" s="1082"/>
      <c r="CP121" s="1090" t="s">
        <v>465</v>
      </c>
      <c r="CQ121" s="1091"/>
      <c r="CR121" s="1091"/>
      <c r="CS121" s="1091"/>
      <c r="CT121" s="1091"/>
      <c r="CU121" s="1091"/>
      <c r="CV121" s="1091"/>
      <c r="CW121" s="1091"/>
      <c r="CX121" s="1091"/>
      <c r="CY121" s="1091"/>
      <c r="CZ121" s="1091"/>
      <c r="DA121" s="1091"/>
      <c r="DB121" s="1091"/>
      <c r="DC121" s="1091"/>
      <c r="DD121" s="1091"/>
      <c r="DE121" s="1091"/>
      <c r="DF121" s="1092"/>
      <c r="DG121" s="989">
        <v>711881</v>
      </c>
      <c r="DH121" s="990"/>
      <c r="DI121" s="990"/>
      <c r="DJ121" s="990"/>
      <c r="DK121" s="990"/>
      <c r="DL121" s="990">
        <v>641405</v>
      </c>
      <c r="DM121" s="990"/>
      <c r="DN121" s="990"/>
      <c r="DO121" s="990"/>
      <c r="DP121" s="990"/>
      <c r="DQ121" s="990">
        <v>575338</v>
      </c>
      <c r="DR121" s="990"/>
      <c r="DS121" s="990"/>
      <c r="DT121" s="990"/>
      <c r="DU121" s="990"/>
      <c r="DV121" s="991">
        <v>0.8</v>
      </c>
      <c r="DW121" s="991"/>
      <c r="DX121" s="991"/>
      <c r="DY121" s="991"/>
      <c r="DZ121" s="992"/>
    </row>
    <row r="122" spans="1:130" s="226" customFormat="1" ht="26.25" customHeight="1" x14ac:dyDescent="0.15">
      <c r="A122" s="1129"/>
      <c r="B122" s="1016"/>
      <c r="C122" s="986" t="s">
        <v>445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439</v>
      </c>
      <c r="AB122" s="1029"/>
      <c r="AC122" s="1029"/>
      <c r="AD122" s="1029"/>
      <c r="AE122" s="1030"/>
      <c r="AF122" s="1031" t="s">
        <v>439</v>
      </c>
      <c r="AG122" s="1029"/>
      <c r="AH122" s="1029"/>
      <c r="AI122" s="1029"/>
      <c r="AJ122" s="1030"/>
      <c r="AK122" s="1031" t="s">
        <v>439</v>
      </c>
      <c r="AL122" s="1029"/>
      <c r="AM122" s="1029"/>
      <c r="AN122" s="1029"/>
      <c r="AO122" s="1030"/>
      <c r="AP122" s="1032" t="s">
        <v>439</v>
      </c>
      <c r="AQ122" s="1033"/>
      <c r="AR122" s="1033"/>
      <c r="AS122" s="1033"/>
      <c r="AT122" s="1034"/>
      <c r="AU122" s="1062"/>
      <c r="AV122" s="1063"/>
      <c r="AW122" s="1063"/>
      <c r="AX122" s="1063"/>
      <c r="AY122" s="1064"/>
      <c r="AZ122" s="1044" t="s">
        <v>466</v>
      </c>
      <c r="BA122" s="1035"/>
      <c r="BB122" s="1035"/>
      <c r="BC122" s="1035"/>
      <c r="BD122" s="1035"/>
      <c r="BE122" s="1035"/>
      <c r="BF122" s="1035"/>
      <c r="BG122" s="1035"/>
      <c r="BH122" s="1035"/>
      <c r="BI122" s="1035"/>
      <c r="BJ122" s="1035"/>
      <c r="BK122" s="1035"/>
      <c r="BL122" s="1035"/>
      <c r="BM122" s="1035"/>
      <c r="BN122" s="1035"/>
      <c r="BO122" s="1035"/>
      <c r="BP122" s="1036"/>
      <c r="BQ122" s="1067">
        <v>96498832</v>
      </c>
      <c r="BR122" s="1068"/>
      <c r="BS122" s="1068"/>
      <c r="BT122" s="1068"/>
      <c r="BU122" s="1068"/>
      <c r="BV122" s="1068">
        <v>96636698</v>
      </c>
      <c r="BW122" s="1068"/>
      <c r="BX122" s="1068"/>
      <c r="BY122" s="1068"/>
      <c r="BZ122" s="1068"/>
      <c r="CA122" s="1068">
        <v>94949455</v>
      </c>
      <c r="CB122" s="1068"/>
      <c r="CC122" s="1068"/>
      <c r="CD122" s="1068"/>
      <c r="CE122" s="1068"/>
      <c r="CF122" s="1088">
        <v>139.1</v>
      </c>
      <c r="CG122" s="1089"/>
      <c r="CH122" s="1089"/>
      <c r="CI122" s="1089"/>
      <c r="CJ122" s="1089"/>
      <c r="CK122" s="1080"/>
      <c r="CL122" s="1081"/>
      <c r="CM122" s="1081"/>
      <c r="CN122" s="1081"/>
      <c r="CO122" s="1082"/>
      <c r="CP122" s="1090" t="s">
        <v>467</v>
      </c>
      <c r="CQ122" s="1091"/>
      <c r="CR122" s="1091"/>
      <c r="CS122" s="1091"/>
      <c r="CT122" s="1091"/>
      <c r="CU122" s="1091"/>
      <c r="CV122" s="1091"/>
      <c r="CW122" s="1091"/>
      <c r="CX122" s="1091"/>
      <c r="CY122" s="1091"/>
      <c r="CZ122" s="1091"/>
      <c r="DA122" s="1091"/>
      <c r="DB122" s="1091"/>
      <c r="DC122" s="1091"/>
      <c r="DD122" s="1091"/>
      <c r="DE122" s="1091"/>
      <c r="DF122" s="1092"/>
      <c r="DG122" s="989">
        <v>511053</v>
      </c>
      <c r="DH122" s="990"/>
      <c r="DI122" s="990"/>
      <c r="DJ122" s="990"/>
      <c r="DK122" s="990"/>
      <c r="DL122" s="990">
        <v>517382</v>
      </c>
      <c r="DM122" s="990"/>
      <c r="DN122" s="990"/>
      <c r="DO122" s="990"/>
      <c r="DP122" s="990"/>
      <c r="DQ122" s="990">
        <v>566375</v>
      </c>
      <c r="DR122" s="990"/>
      <c r="DS122" s="990"/>
      <c r="DT122" s="990"/>
      <c r="DU122" s="990"/>
      <c r="DV122" s="991">
        <v>0.8</v>
      </c>
      <c r="DW122" s="991"/>
      <c r="DX122" s="991"/>
      <c r="DY122" s="991"/>
      <c r="DZ122" s="992"/>
    </row>
    <row r="123" spans="1:130" s="226" customFormat="1" ht="26.25" customHeight="1" x14ac:dyDescent="0.15">
      <c r="A123" s="1129"/>
      <c r="B123" s="1016"/>
      <c r="C123" s="986" t="s">
        <v>451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436</v>
      </c>
      <c r="AB123" s="1029"/>
      <c r="AC123" s="1029"/>
      <c r="AD123" s="1029"/>
      <c r="AE123" s="1030"/>
      <c r="AF123" s="1031" t="s">
        <v>436</v>
      </c>
      <c r="AG123" s="1029"/>
      <c r="AH123" s="1029"/>
      <c r="AI123" s="1029"/>
      <c r="AJ123" s="1030"/>
      <c r="AK123" s="1031" t="s">
        <v>439</v>
      </c>
      <c r="AL123" s="1029"/>
      <c r="AM123" s="1029"/>
      <c r="AN123" s="1029"/>
      <c r="AO123" s="1030"/>
      <c r="AP123" s="1032" t="s">
        <v>436</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468</v>
      </c>
      <c r="BP123" s="1076"/>
      <c r="BQ123" s="1135">
        <v>145608548</v>
      </c>
      <c r="BR123" s="1136"/>
      <c r="BS123" s="1136"/>
      <c r="BT123" s="1136"/>
      <c r="BU123" s="1136"/>
      <c r="BV123" s="1136">
        <v>145850946</v>
      </c>
      <c r="BW123" s="1136"/>
      <c r="BX123" s="1136"/>
      <c r="BY123" s="1136"/>
      <c r="BZ123" s="1136"/>
      <c r="CA123" s="1136">
        <v>148095601</v>
      </c>
      <c r="CB123" s="1136"/>
      <c r="CC123" s="1136"/>
      <c r="CD123" s="1136"/>
      <c r="CE123" s="1136"/>
      <c r="CF123" s="1069"/>
      <c r="CG123" s="1070"/>
      <c r="CH123" s="1070"/>
      <c r="CI123" s="1070"/>
      <c r="CJ123" s="1071"/>
      <c r="CK123" s="1080"/>
      <c r="CL123" s="1081"/>
      <c r="CM123" s="1081"/>
      <c r="CN123" s="1081"/>
      <c r="CO123" s="1082"/>
      <c r="CP123" s="1090" t="s">
        <v>469</v>
      </c>
      <c r="CQ123" s="1091"/>
      <c r="CR123" s="1091"/>
      <c r="CS123" s="1091"/>
      <c r="CT123" s="1091"/>
      <c r="CU123" s="1091"/>
      <c r="CV123" s="1091"/>
      <c r="CW123" s="1091"/>
      <c r="CX123" s="1091"/>
      <c r="CY123" s="1091"/>
      <c r="CZ123" s="1091"/>
      <c r="DA123" s="1091"/>
      <c r="DB123" s="1091"/>
      <c r="DC123" s="1091"/>
      <c r="DD123" s="1091"/>
      <c r="DE123" s="1091"/>
      <c r="DF123" s="1092"/>
      <c r="DG123" s="1028">
        <v>180528</v>
      </c>
      <c r="DH123" s="1029"/>
      <c r="DI123" s="1029"/>
      <c r="DJ123" s="1029"/>
      <c r="DK123" s="1030"/>
      <c r="DL123" s="1031">
        <v>172717</v>
      </c>
      <c r="DM123" s="1029"/>
      <c r="DN123" s="1029"/>
      <c r="DO123" s="1029"/>
      <c r="DP123" s="1030"/>
      <c r="DQ123" s="1031">
        <v>301868</v>
      </c>
      <c r="DR123" s="1029"/>
      <c r="DS123" s="1029"/>
      <c r="DT123" s="1029"/>
      <c r="DU123" s="1030"/>
      <c r="DV123" s="1032">
        <v>0.4</v>
      </c>
      <c r="DW123" s="1033"/>
      <c r="DX123" s="1033"/>
      <c r="DY123" s="1033"/>
      <c r="DZ123" s="1034"/>
    </row>
    <row r="124" spans="1:130" s="226" customFormat="1" ht="26.25" customHeight="1" thickBot="1" x14ac:dyDescent="0.2">
      <c r="A124" s="1129"/>
      <c r="B124" s="1016"/>
      <c r="C124" s="986" t="s">
        <v>454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470</v>
      </c>
      <c r="AB124" s="1029"/>
      <c r="AC124" s="1029"/>
      <c r="AD124" s="1029"/>
      <c r="AE124" s="1030"/>
      <c r="AF124" s="1031" t="s">
        <v>470</v>
      </c>
      <c r="AG124" s="1029"/>
      <c r="AH124" s="1029"/>
      <c r="AI124" s="1029"/>
      <c r="AJ124" s="1030"/>
      <c r="AK124" s="1031" t="s">
        <v>470</v>
      </c>
      <c r="AL124" s="1029"/>
      <c r="AM124" s="1029"/>
      <c r="AN124" s="1029"/>
      <c r="AO124" s="1030"/>
      <c r="AP124" s="1032" t="s">
        <v>470</v>
      </c>
      <c r="AQ124" s="1033"/>
      <c r="AR124" s="1033"/>
      <c r="AS124" s="1033"/>
      <c r="AT124" s="1034"/>
      <c r="AU124" s="1131" t="s">
        <v>471</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1.9</v>
      </c>
      <c r="BR124" s="1098"/>
      <c r="BS124" s="1098"/>
      <c r="BT124" s="1098"/>
      <c r="BU124" s="1098"/>
      <c r="BV124" s="1098" t="s">
        <v>470</v>
      </c>
      <c r="BW124" s="1098"/>
      <c r="BX124" s="1098"/>
      <c r="BY124" s="1098"/>
      <c r="BZ124" s="1098"/>
      <c r="CA124" s="1098" t="s">
        <v>470</v>
      </c>
      <c r="CB124" s="1098"/>
      <c r="CC124" s="1098"/>
      <c r="CD124" s="1098"/>
      <c r="CE124" s="1098"/>
      <c r="CF124" s="1099"/>
      <c r="CG124" s="1100"/>
      <c r="CH124" s="1100"/>
      <c r="CI124" s="1100"/>
      <c r="CJ124" s="1101"/>
      <c r="CK124" s="1083"/>
      <c r="CL124" s="1083"/>
      <c r="CM124" s="1083"/>
      <c r="CN124" s="1083"/>
      <c r="CO124" s="1084"/>
      <c r="CP124" s="1090" t="s">
        <v>472</v>
      </c>
      <c r="CQ124" s="1091"/>
      <c r="CR124" s="1091"/>
      <c r="CS124" s="1091"/>
      <c r="CT124" s="1091"/>
      <c r="CU124" s="1091"/>
      <c r="CV124" s="1091"/>
      <c r="CW124" s="1091"/>
      <c r="CX124" s="1091"/>
      <c r="CY124" s="1091"/>
      <c r="CZ124" s="1091"/>
      <c r="DA124" s="1091"/>
      <c r="DB124" s="1091"/>
      <c r="DC124" s="1091"/>
      <c r="DD124" s="1091"/>
      <c r="DE124" s="1091"/>
      <c r="DF124" s="1092"/>
      <c r="DG124" s="1075">
        <v>187902</v>
      </c>
      <c r="DH124" s="1054"/>
      <c r="DI124" s="1054"/>
      <c r="DJ124" s="1054"/>
      <c r="DK124" s="1055"/>
      <c r="DL124" s="1053">
        <v>108047</v>
      </c>
      <c r="DM124" s="1054"/>
      <c r="DN124" s="1054"/>
      <c r="DO124" s="1054"/>
      <c r="DP124" s="1055"/>
      <c r="DQ124" s="1053">
        <v>5510</v>
      </c>
      <c r="DR124" s="1054"/>
      <c r="DS124" s="1054"/>
      <c r="DT124" s="1054"/>
      <c r="DU124" s="1055"/>
      <c r="DV124" s="1056">
        <v>0</v>
      </c>
      <c r="DW124" s="1057"/>
      <c r="DX124" s="1057"/>
      <c r="DY124" s="1057"/>
      <c r="DZ124" s="1058"/>
    </row>
    <row r="125" spans="1:130" s="226" customFormat="1" ht="26.25" customHeight="1" x14ac:dyDescent="0.15">
      <c r="A125" s="1129"/>
      <c r="B125" s="1016"/>
      <c r="C125" s="986" t="s">
        <v>456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470</v>
      </c>
      <c r="AB125" s="1029"/>
      <c r="AC125" s="1029"/>
      <c r="AD125" s="1029"/>
      <c r="AE125" s="1030"/>
      <c r="AF125" s="1031" t="s">
        <v>470</v>
      </c>
      <c r="AG125" s="1029"/>
      <c r="AH125" s="1029"/>
      <c r="AI125" s="1029"/>
      <c r="AJ125" s="1030"/>
      <c r="AK125" s="1031" t="s">
        <v>470</v>
      </c>
      <c r="AL125" s="1029"/>
      <c r="AM125" s="1029"/>
      <c r="AN125" s="1029"/>
      <c r="AO125" s="1030"/>
      <c r="AP125" s="1032" t="s">
        <v>470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473</v>
      </c>
      <c r="CL125" s="1078"/>
      <c r="CM125" s="1078"/>
      <c r="CN125" s="1078"/>
      <c r="CO125" s="1079"/>
      <c r="CP125" s="1010" t="s">
        <v>474</v>
      </c>
      <c r="CQ125" s="959"/>
      <c r="CR125" s="959"/>
      <c r="CS125" s="959"/>
      <c r="CT125" s="959"/>
      <c r="CU125" s="959"/>
      <c r="CV125" s="959"/>
      <c r="CW125" s="959"/>
      <c r="CX125" s="959"/>
      <c r="CY125" s="959"/>
      <c r="CZ125" s="959"/>
      <c r="DA125" s="959"/>
      <c r="DB125" s="959"/>
      <c r="DC125" s="959"/>
      <c r="DD125" s="959"/>
      <c r="DE125" s="959"/>
      <c r="DF125" s="960"/>
      <c r="DG125" s="996" t="s">
        <v>470</v>
      </c>
      <c r="DH125" s="997"/>
      <c r="DI125" s="997"/>
      <c r="DJ125" s="997"/>
      <c r="DK125" s="997"/>
      <c r="DL125" s="997" t="s">
        <v>470</v>
      </c>
      <c r="DM125" s="997"/>
      <c r="DN125" s="997"/>
      <c r="DO125" s="997"/>
      <c r="DP125" s="997"/>
      <c r="DQ125" s="997" t="s">
        <v>470</v>
      </c>
      <c r="DR125" s="997"/>
      <c r="DS125" s="997"/>
      <c r="DT125" s="997"/>
      <c r="DU125" s="997"/>
      <c r="DV125" s="998" t="s">
        <v>470</v>
      </c>
      <c r="DW125" s="998"/>
      <c r="DX125" s="998"/>
      <c r="DY125" s="998"/>
      <c r="DZ125" s="999"/>
    </row>
    <row r="126" spans="1:130" s="226" customFormat="1" ht="26.25" customHeight="1" thickBot="1" x14ac:dyDescent="0.2">
      <c r="A126" s="1129"/>
      <c r="B126" s="1016"/>
      <c r="C126" s="986" t="s">
        <v>458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972206</v>
      </c>
      <c r="AB126" s="1029"/>
      <c r="AC126" s="1029"/>
      <c r="AD126" s="1029"/>
      <c r="AE126" s="1030"/>
      <c r="AF126" s="1031">
        <v>742786</v>
      </c>
      <c r="AG126" s="1029"/>
      <c r="AH126" s="1029"/>
      <c r="AI126" s="1029"/>
      <c r="AJ126" s="1030"/>
      <c r="AK126" s="1031">
        <v>1135725</v>
      </c>
      <c r="AL126" s="1029"/>
      <c r="AM126" s="1029"/>
      <c r="AN126" s="1029"/>
      <c r="AO126" s="1030"/>
      <c r="AP126" s="1032">
        <v>1.7</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475</v>
      </c>
      <c r="CQ126" s="1020"/>
      <c r="CR126" s="1020"/>
      <c r="CS126" s="1020"/>
      <c r="CT126" s="1020"/>
      <c r="CU126" s="1020"/>
      <c r="CV126" s="1020"/>
      <c r="CW126" s="1020"/>
      <c r="CX126" s="1020"/>
      <c r="CY126" s="1020"/>
      <c r="CZ126" s="1020"/>
      <c r="DA126" s="1020"/>
      <c r="DB126" s="1020"/>
      <c r="DC126" s="1020"/>
      <c r="DD126" s="1020"/>
      <c r="DE126" s="1020"/>
      <c r="DF126" s="1021"/>
      <c r="DG126" s="989" t="s">
        <v>470</v>
      </c>
      <c r="DH126" s="990"/>
      <c r="DI126" s="990"/>
      <c r="DJ126" s="990"/>
      <c r="DK126" s="990"/>
      <c r="DL126" s="990" t="s">
        <v>470</v>
      </c>
      <c r="DM126" s="990"/>
      <c r="DN126" s="990"/>
      <c r="DO126" s="990"/>
      <c r="DP126" s="990"/>
      <c r="DQ126" s="990" t="s">
        <v>470</v>
      </c>
      <c r="DR126" s="990"/>
      <c r="DS126" s="990"/>
      <c r="DT126" s="990"/>
      <c r="DU126" s="990"/>
      <c r="DV126" s="991" t="s">
        <v>470</v>
      </c>
      <c r="DW126" s="991"/>
      <c r="DX126" s="991"/>
      <c r="DY126" s="991"/>
      <c r="DZ126" s="992"/>
    </row>
    <row r="127" spans="1:130" s="226" customFormat="1" ht="26.25" customHeight="1" x14ac:dyDescent="0.15">
      <c r="A127" s="1130"/>
      <c r="B127" s="1018"/>
      <c r="C127" s="1072" t="s">
        <v>476</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470</v>
      </c>
      <c r="AB127" s="1029"/>
      <c r="AC127" s="1029"/>
      <c r="AD127" s="1029"/>
      <c r="AE127" s="1030"/>
      <c r="AF127" s="1031" t="s">
        <v>470</v>
      </c>
      <c r="AG127" s="1029"/>
      <c r="AH127" s="1029"/>
      <c r="AI127" s="1029"/>
      <c r="AJ127" s="1030"/>
      <c r="AK127" s="1031" t="s">
        <v>470</v>
      </c>
      <c r="AL127" s="1029"/>
      <c r="AM127" s="1029"/>
      <c r="AN127" s="1029"/>
      <c r="AO127" s="1030"/>
      <c r="AP127" s="1032" t="s">
        <v>470</v>
      </c>
      <c r="AQ127" s="1033"/>
      <c r="AR127" s="1033"/>
      <c r="AS127" s="1033"/>
      <c r="AT127" s="1034"/>
      <c r="AU127" s="262"/>
      <c r="AV127" s="262"/>
      <c r="AW127" s="262"/>
      <c r="AX127" s="1102" t="s">
        <v>477</v>
      </c>
      <c r="AY127" s="1103"/>
      <c r="AZ127" s="1103"/>
      <c r="BA127" s="1103"/>
      <c r="BB127" s="1103"/>
      <c r="BC127" s="1103"/>
      <c r="BD127" s="1103"/>
      <c r="BE127" s="1104"/>
      <c r="BF127" s="1105" t="s">
        <v>478</v>
      </c>
      <c r="BG127" s="1103"/>
      <c r="BH127" s="1103"/>
      <c r="BI127" s="1103"/>
      <c r="BJ127" s="1103"/>
      <c r="BK127" s="1103"/>
      <c r="BL127" s="1104"/>
      <c r="BM127" s="1105" t="s">
        <v>479</v>
      </c>
      <c r="BN127" s="1103"/>
      <c r="BO127" s="1103"/>
      <c r="BP127" s="1103"/>
      <c r="BQ127" s="1103"/>
      <c r="BR127" s="1103"/>
      <c r="BS127" s="1104"/>
      <c r="BT127" s="1105" t="s">
        <v>480</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481</v>
      </c>
      <c r="CQ127" s="1020"/>
      <c r="CR127" s="1020"/>
      <c r="CS127" s="1020"/>
      <c r="CT127" s="1020"/>
      <c r="CU127" s="1020"/>
      <c r="CV127" s="1020"/>
      <c r="CW127" s="1020"/>
      <c r="CX127" s="1020"/>
      <c r="CY127" s="1020"/>
      <c r="CZ127" s="1020"/>
      <c r="DA127" s="1020"/>
      <c r="DB127" s="1020"/>
      <c r="DC127" s="1020"/>
      <c r="DD127" s="1020"/>
      <c r="DE127" s="1020"/>
      <c r="DF127" s="1021"/>
      <c r="DG127" s="989" t="s">
        <v>470</v>
      </c>
      <c r="DH127" s="990"/>
      <c r="DI127" s="990"/>
      <c r="DJ127" s="990"/>
      <c r="DK127" s="990"/>
      <c r="DL127" s="990" t="s">
        <v>470</v>
      </c>
      <c r="DM127" s="990"/>
      <c r="DN127" s="990"/>
      <c r="DO127" s="990"/>
      <c r="DP127" s="990"/>
      <c r="DQ127" s="990" t="s">
        <v>470</v>
      </c>
      <c r="DR127" s="990"/>
      <c r="DS127" s="990"/>
      <c r="DT127" s="990"/>
      <c r="DU127" s="990"/>
      <c r="DV127" s="991" t="s">
        <v>470</v>
      </c>
      <c r="DW127" s="991"/>
      <c r="DX127" s="991"/>
      <c r="DY127" s="991"/>
      <c r="DZ127" s="992"/>
    </row>
    <row r="128" spans="1:130" s="226" customFormat="1" ht="26.25" customHeight="1" thickBot="1" x14ac:dyDescent="0.2">
      <c r="A128" s="1113" t="s">
        <v>482</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483</v>
      </c>
      <c r="X128" s="1115"/>
      <c r="Y128" s="1115"/>
      <c r="Z128" s="1116"/>
      <c r="AA128" s="1117">
        <v>2610503</v>
      </c>
      <c r="AB128" s="1118"/>
      <c r="AC128" s="1118"/>
      <c r="AD128" s="1118"/>
      <c r="AE128" s="1119"/>
      <c r="AF128" s="1120">
        <v>2444580</v>
      </c>
      <c r="AG128" s="1118"/>
      <c r="AH128" s="1118"/>
      <c r="AI128" s="1118"/>
      <c r="AJ128" s="1119"/>
      <c r="AK128" s="1120">
        <v>2825995</v>
      </c>
      <c r="AL128" s="1118"/>
      <c r="AM128" s="1118"/>
      <c r="AN128" s="1118"/>
      <c r="AO128" s="1119"/>
      <c r="AP128" s="1121"/>
      <c r="AQ128" s="1122"/>
      <c r="AR128" s="1122"/>
      <c r="AS128" s="1122"/>
      <c r="AT128" s="1123"/>
      <c r="AU128" s="262"/>
      <c r="AV128" s="262"/>
      <c r="AW128" s="262"/>
      <c r="AX128" s="958" t="s">
        <v>484</v>
      </c>
      <c r="AY128" s="959"/>
      <c r="AZ128" s="959"/>
      <c r="BA128" s="959"/>
      <c r="BB128" s="959"/>
      <c r="BC128" s="959"/>
      <c r="BD128" s="959"/>
      <c r="BE128" s="960"/>
      <c r="BF128" s="1124" t="s">
        <v>470</v>
      </c>
      <c r="BG128" s="1125"/>
      <c r="BH128" s="1125"/>
      <c r="BI128" s="1125"/>
      <c r="BJ128" s="1125"/>
      <c r="BK128" s="1125"/>
      <c r="BL128" s="1126"/>
      <c r="BM128" s="1124">
        <v>11.25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485</v>
      </c>
      <c r="CQ128" s="1107"/>
      <c r="CR128" s="1107"/>
      <c r="CS128" s="1107"/>
      <c r="CT128" s="1107"/>
      <c r="CU128" s="1107"/>
      <c r="CV128" s="1107"/>
      <c r="CW128" s="1107"/>
      <c r="CX128" s="1107"/>
      <c r="CY128" s="1107"/>
      <c r="CZ128" s="1107"/>
      <c r="DA128" s="1107"/>
      <c r="DB128" s="1107"/>
      <c r="DC128" s="1107"/>
      <c r="DD128" s="1107"/>
      <c r="DE128" s="1107"/>
      <c r="DF128" s="1108"/>
      <c r="DG128" s="1109">
        <v>880454</v>
      </c>
      <c r="DH128" s="1110"/>
      <c r="DI128" s="1110"/>
      <c r="DJ128" s="1110"/>
      <c r="DK128" s="1110"/>
      <c r="DL128" s="1110">
        <v>861392</v>
      </c>
      <c r="DM128" s="1110"/>
      <c r="DN128" s="1110"/>
      <c r="DO128" s="1110"/>
      <c r="DP128" s="1110"/>
      <c r="DQ128" s="1110">
        <v>861112</v>
      </c>
      <c r="DR128" s="1110"/>
      <c r="DS128" s="1110"/>
      <c r="DT128" s="1110"/>
      <c r="DU128" s="1110"/>
      <c r="DV128" s="1111">
        <v>1.3</v>
      </c>
      <c r="DW128" s="1111"/>
      <c r="DX128" s="1111"/>
      <c r="DY128" s="1111"/>
      <c r="DZ128" s="1112"/>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486</v>
      </c>
      <c r="X129" s="1144"/>
      <c r="Y129" s="1144"/>
      <c r="Z129" s="1145"/>
      <c r="AA129" s="1028">
        <v>74191299</v>
      </c>
      <c r="AB129" s="1029"/>
      <c r="AC129" s="1029"/>
      <c r="AD129" s="1029"/>
      <c r="AE129" s="1030"/>
      <c r="AF129" s="1031">
        <v>76170283</v>
      </c>
      <c r="AG129" s="1029"/>
      <c r="AH129" s="1029"/>
      <c r="AI129" s="1029"/>
      <c r="AJ129" s="1030"/>
      <c r="AK129" s="1031">
        <v>76931346</v>
      </c>
      <c r="AL129" s="1029"/>
      <c r="AM129" s="1029"/>
      <c r="AN129" s="1029"/>
      <c r="AO129" s="1030"/>
      <c r="AP129" s="1146"/>
      <c r="AQ129" s="1147"/>
      <c r="AR129" s="1147"/>
      <c r="AS129" s="1147"/>
      <c r="AT129" s="1148"/>
      <c r="AU129" s="264"/>
      <c r="AV129" s="264"/>
      <c r="AW129" s="264"/>
      <c r="AX129" s="1137" t="s">
        <v>487</v>
      </c>
      <c r="AY129" s="1020"/>
      <c r="AZ129" s="1020"/>
      <c r="BA129" s="1020"/>
      <c r="BB129" s="1020"/>
      <c r="BC129" s="1020"/>
      <c r="BD129" s="1020"/>
      <c r="BE129" s="1021"/>
      <c r="BF129" s="1138" t="s">
        <v>488</v>
      </c>
      <c r="BG129" s="1139"/>
      <c r="BH129" s="1139"/>
      <c r="BI129" s="1139"/>
      <c r="BJ129" s="1139"/>
      <c r="BK129" s="1139"/>
      <c r="BL129" s="1140"/>
      <c r="BM129" s="1138">
        <v>16.25</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489</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490</v>
      </c>
      <c r="X130" s="1144"/>
      <c r="Y130" s="1144"/>
      <c r="Z130" s="1145"/>
      <c r="AA130" s="1028">
        <v>8094527</v>
      </c>
      <c r="AB130" s="1029"/>
      <c r="AC130" s="1029"/>
      <c r="AD130" s="1029"/>
      <c r="AE130" s="1030"/>
      <c r="AF130" s="1031">
        <v>8688654</v>
      </c>
      <c r="AG130" s="1029"/>
      <c r="AH130" s="1029"/>
      <c r="AI130" s="1029"/>
      <c r="AJ130" s="1030"/>
      <c r="AK130" s="1031">
        <v>8661297</v>
      </c>
      <c r="AL130" s="1029"/>
      <c r="AM130" s="1029"/>
      <c r="AN130" s="1029"/>
      <c r="AO130" s="1030"/>
      <c r="AP130" s="1146"/>
      <c r="AQ130" s="1147"/>
      <c r="AR130" s="1147"/>
      <c r="AS130" s="1147"/>
      <c r="AT130" s="1148"/>
      <c r="AU130" s="264"/>
      <c r="AV130" s="264"/>
      <c r="AW130" s="264"/>
      <c r="AX130" s="1137" t="s">
        <v>491</v>
      </c>
      <c r="AY130" s="1020"/>
      <c r="AZ130" s="1020"/>
      <c r="BA130" s="1020"/>
      <c r="BB130" s="1020"/>
      <c r="BC130" s="1020"/>
      <c r="BD130" s="1020"/>
      <c r="BE130" s="1021"/>
      <c r="BF130" s="1174">
        <v>4.0999999999999996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492</v>
      </c>
      <c r="X131" s="1182"/>
      <c r="Y131" s="1182"/>
      <c r="Z131" s="1183"/>
      <c r="AA131" s="1075">
        <v>66096772</v>
      </c>
      <c r="AB131" s="1054"/>
      <c r="AC131" s="1054"/>
      <c r="AD131" s="1054"/>
      <c r="AE131" s="1055"/>
      <c r="AF131" s="1053">
        <v>67481629</v>
      </c>
      <c r="AG131" s="1054"/>
      <c r="AH131" s="1054"/>
      <c r="AI131" s="1054"/>
      <c r="AJ131" s="1055"/>
      <c r="AK131" s="1053">
        <v>68270049</v>
      </c>
      <c r="AL131" s="1054"/>
      <c r="AM131" s="1054"/>
      <c r="AN131" s="1054"/>
      <c r="AO131" s="1055"/>
      <c r="AP131" s="1184"/>
      <c r="AQ131" s="1185"/>
      <c r="AR131" s="1185"/>
      <c r="AS131" s="1185"/>
      <c r="AT131" s="1186"/>
      <c r="AU131" s="264"/>
      <c r="AV131" s="264"/>
      <c r="AW131" s="264"/>
      <c r="AX131" s="1156" t="s">
        <v>493</v>
      </c>
      <c r="AY131" s="1107"/>
      <c r="AZ131" s="1107"/>
      <c r="BA131" s="1107"/>
      <c r="BB131" s="1107"/>
      <c r="BC131" s="1107"/>
      <c r="BD131" s="1107"/>
      <c r="BE131" s="1108"/>
      <c r="BF131" s="1157" t="s">
        <v>494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496</v>
      </c>
      <c r="W132" s="1167"/>
      <c r="X132" s="1167"/>
      <c r="Y132" s="1167"/>
      <c r="Z132" s="1168"/>
      <c r="AA132" s="1169">
        <v>6.492866351</v>
      </c>
      <c r="AB132" s="1170"/>
      <c r="AC132" s="1170"/>
      <c r="AD132" s="1170"/>
      <c r="AE132" s="1171"/>
      <c r="AF132" s="1172">
        <v>3.3457090969999999</v>
      </c>
      <c r="AG132" s="1170"/>
      <c r="AH132" s="1170"/>
      <c r="AI132" s="1170"/>
      <c r="AJ132" s="1171"/>
      <c r="AK132" s="1172">
        <v>2.535411978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497</v>
      </c>
      <c r="W133" s="1150"/>
      <c r="X133" s="1150"/>
      <c r="Y133" s="1150"/>
      <c r="Z133" s="1151"/>
      <c r="AA133" s="1152">
        <v>5.3</v>
      </c>
      <c r="AB133" s="1153"/>
      <c r="AC133" s="1153"/>
      <c r="AD133" s="1153"/>
      <c r="AE133" s="1154"/>
      <c r="AF133" s="1152">
        <v>4.3</v>
      </c>
      <c r="AG133" s="1153"/>
      <c r="AH133" s="1153"/>
      <c r="AI133" s="1153"/>
      <c r="AJ133" s="1154"/>
      <c r="AK133" s="1152">
        <v>4.0999999999999996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nqLNyJMyqrXtfPQbKHEIPuhIYoRy3Tu1hsjt69EGtbPF5APbEh8jimuKiRyKLKeDJrsbTvTvH6Fkg7qKnhSOXg==" saltValue="TQjIb29WHtNp0Xws9MRtl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l5rypWYTyAA2F+xZJuX7A/DN3+5cOasz7Amn8eCSqe60/MLdP/hBOzLkK8V85isuMPgSGw/KUNbcMHY7NJH/g==" saltValue="dxrvbFlW3eZD7IGYN0gD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cR1p1XTrY9CXU0Rr5dlHas7fsjbH1T1d2sJXDV6W7EMePIrGAPNd3xdg1JGTN3+X0OdzKx+siC485rbAfc25Q==" saltValue="H9veS1R19zR3Mr1zOXggQ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501</v>
      </c>
      <c r="AP7" s="283"/>
      <c r="AQ7" s="284" t="s">
        <v>502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503</v>
      </c>
      <c r="AQ8" s="290" t="s">
        <v>504</v>
      </c>
      <c r="AR8" s="291" t="s">
        <v>505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506</v>
      </c>
      <c r="AL9" s="1193"/>
      <c r="AM9" s="1193"/>
      <c r="AN9" s="1194"/>
      <c r="AO9" s="292">
        <v>20982559</v>
      </c>
      <c r="AP9" s="292">
        <v>50386</v>
      </c>
      <c r="AQ9" s="293">
        <v>57800</v>
      </c>
      <c r="AR9" s="294">
        <v>-12.8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507</v>
      </c>
      <c r="AL10" s="1193"/>
      <c r="AM10" s="1193"/>
      <c r="AN10" s="1194"/>
      <c r="AO10" s="295">
        <v>3009776</v>
      </c>
      <c r="AP10" s="295">
        <v>7228</v>
      </c>
      <c r="AQ10" s="296">
        <v>2573</v>
      </c>
      <c r="AR10" s="297">
        <v>180.9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508</v>
      </c>
      <c r="AL11" s="1193"/>
      <c r="AM11" s="1193"/>
      <c r="AN11" s="1194"/>
      <c r="AO11" s="295">
        <v>90639</v>
      </c>
      <c r="AP11" s="295">
        <v>218</v>
      </c>
      <c r="AQ11" s="296">
        <v>1586</v>
      </c>
      <c r="AR11" s="297">
        <v>-86.3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509</v>
      </c>
      <c r="AL12" s="1193"/>
      <c r="AM12" s="1193"/>
      <c r="AN12" s="1194"/>
      <c r="AO12" s="295" t="s">
        <v>510</v>
      </c>
      <c r="AP12" s="295" t="s">
        <v>510</v>
      </c>
      <c r="AQ12" s="296">
        <v>532</v>
      </c>
      <c r="AR12" s="297" t="s">
        <v>510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511</v>
      </c>
      <c r="AL13" s="1193"/>
      <c r="AM13" s="1193"/>
      <c r="AN13" s="1194"/>
      <c r="AO13" s="295" t="s">
        <v>510</v>
      </c>
      <c r="AP13" s="295" t="s">
        <v>510</v>
      </c>
      <c r="AQ13" s="296">
        <v>18</v>
      </c>
      <c r="AR13" s="297" t="s">
        <v>510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512</v>
      </c>
      <c r="AL14" s="1193"/>
      <c r="AM14" s="1193"/>
      <c r="AN14" s="1194"/>
      <c r="AO14" s="295" t="s">
        <v>510</v>
      </c>
      <c r="AP14" s="295" t="s">
        <v>510</v>
      </c>
      <c r="AQ14" s="296">
        <v>1833</v>
      </c>
      <c r="AR14" s="297" t="s">
        <v>510</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513</v>
      </c>
      <c r="AL15" s="1193"/>
      <c r="AM15" s="1193"/>
      <c r="AN15" s="1194"/>
      <c r="AO15" s="295">
        <v>722260</v>
      </c>
      <c r="AP15" s="295">
        <v>1734</v>
      </c>
      <c r="AQ15" s="296">
        <v>1281</v>
      </c>
      <c r="AR15" s="297">
        <v>35.4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514</v>
      </c>
      <c r="AL16" s="1196"/>
      <c r="AM16" s="1196"/>
      <c r="AN16" s="1197"/>
      <c r="AO16" s="295">
        <v>-2522244</v>
      </c>
      <c r="AP16" s="295">
        <v>-6057</v>
      </c>
      <c r="AQ16" s="296">
        <v>-4437</v>
      </c>
      <c r="AR16" s="297">
        <v>36.5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22282990</v>
      </c>
      <c r="AP17" s="295">
        <v>53509</v>
      </c>
      <c r="AQ17" s="296">
        <v>61185</v>
      </c>
      <c r="AR17" s="297">
        <v>-12.5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519</v>
      </c>
      <c r="AL21" s="1188"/>
      <c r="AM21" s="1188"/>
      <c r="AN21" s="1189"/>
      <c r="AO21" s="307">
        <v>5.8</v>
      </c>
      <c r="AP21" s="308">
        <v>6.2</v>
      </c>
      <c r="AQ21" s="309">
        <v>-0.4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520</v>
      </c>
      <c r="AL22" s="1188"/>
      <c r="AM22" s="1188"/>
      <c r="AN22" s="1189"/>
      <c r="AO22" s="312">
        <v>101.9</v>
      </c>
      <c r="AP22" s="313">
        <v>100.2</v>
      </c>
      <c r="AQ22" s="314">
        <v>1.7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522</v>
      </c>
      <c r="AO27" s="273"/>
      <c r="AP27" s="273"/>
      <c r="AQ27" s="273"/>
      <c r="AR27" s="273"/>
      <c r="AS27" s="273"/>
      <c r="AT27" s="273"/>
    </row>
    <row r="28" spans="1:46" ht="17.25" x14ac:dyDescent="0.1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501</v>
      </c>
      <c r="AP30" s="283"/>
      <c r="AQ30" s="284" t="s">
        <v>502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503</v>
      </c>
      <c r="AQ31" s="290" t="s">
        <v>504</v>
      </c>
      <c r="AR31" s="291" t="s">
        <v>505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525</v>
      </c>
      <c r="AL32" s="1204"/>
      <c r="AM32" s="1204"/>
      <c r="AN32" s="1205"/>
      <c r="AO32" s="322">
        <v>10916063</v>
      </c>
      <c r="AP32" s="322">
        <v>26213</v>
      </c>
      <c r="AQ32" s="323">
        <v>37891</v>
      </c>
      <c r="AR32" s="324">
        <v>-30.8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526</v>
      </c>
      <c r="AL33" s="1204"/>
      <c r="AM33" s="1204"/>
      <c r="AN33" s="1205"/>
      <c r="AO33" s="322" t="s">
        <v>510</v>
      </c>
      <c r="AP33" s="322" t="s">
        <v>510</v>
      </c>
      <c r="AQ33" s="323">
        <v>3</v>
      </c>
      <c r="AR33" s="324" t="s">
        <v>510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527</v>
      </c>
      <c r="AL34" s="1204"/>
      <c r="AM34" s="1204"/>
      <c r="AN34" s="1205"/>
      <c r="AO34" s="322" t="s">
        <v>510</v>
      </c>
      <c r="AP34" s="322" t="s">
        <v>510</v>
      </c>
      <c r="AQ34" s="323">
        <v>103</v>
      </c>
      <c r="AR34" s="324" t="s">
        <v>510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528</v>
      </c>
      <c r="AL35" s="1204"/>
      <c r="AM35" s="1204"/>
      <c r="AN35" s="1205"/>
      <c r="AO35" s="322">
        <v>1079970</v>
      </c>
      <c r="AP35" s="322">
        <v>2593</v>
      </c>
      <c r="AQ35" s="323">
        <v>9138</v>
      </c>
      <c r="AR35" s="324">
        <v>-71.599999999999994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529</v>
      </c>
      <c r="AL36" s="1204"/>
      <c r="AM36" s="1204"/>
      <c r="AN36" s="1205"/>
      <c r="AO36" s="322">
        <v>48871</v>
      </c>
      <c r="AP36" s="322">
        <v>117</v>
      </c>
      <c r="AQ36" s="323">
        <v>348</v>
      </c>
      <c r="AR36" s="324">
        <v>-66.400000000000006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530</v>
      </c>
      <c r="AL37" s="1204"/>
      <c r="AM37" s="1204"/>
      <c r="AN37" s="1205"/>
      <c r="AO37" s="322">
        <v>1173315</v>
      </c>
      <c r="AP37" s="322">
        <v>2818</v>
      </c>
      <c r="AQ37" s="323">
        <v>851</v>
      </c>
      <c r="AR37" s="324">
        <v>231.1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531</v>
      </c>
      <c r="AL38" s="1207"/>
      <c r="AM38" s="1207"/>
      <c r="AN38" s="1208"/>
      <c r="AO38" s="325" t="s">
        <v>510</v>
      </c>
      <c r="AP38" s="325" t="s">
        <v>510</v>
      </c>
      <c r="AQ38" s="326">
        <v>1</v>
      </c>
      <c r="AR38" s="314" t="s">
        <v>510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532</v>
      </c>
      <c r="AL39" s="1207"/>
      <c r="AM39" s="1207"/>
      <c r="AN39" s="1208"/>
      <c r="AO39" s="322">
        <v>-2825995</v>
      </c>
      <c r="AP39" s="322">
        <v>-6786</v>
      </c>
      <c r="AQ39" s="323">
        <v>-8418</v>
      </c>
      <c r="AR39" s="324">
        <v>-19.399999999999999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533</v>
      </c>
      <c r="AL40" s="1204"/>
      <c r="AM40" s="1204"/>
      <c r="AN40" s="1205"/>
      <c r="AO40" s="322">
        <v>-8661297</v>
      </c>
      <c r="AP40" s="322">
        <v>-20799</v>
      </c>
      <c r="AQ40" s="323">
        <v>-29250</v>
      </c>
      <c r="AR40" s="324">
        <v>-28.9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1730927</v>
      </c>
      <c r="AP41" s="322">
        <v>4157</v>
      </c>
      <c r="AQ41" s="323">
        <v>10666</v>
      </c>
      <c r="AR41" s="324">
        <v>-61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501</v>
      </c>
      <c r="AN49" s="1200" t="s">
        <v>537</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538</v>
      </c>
      <c r="AO50" s="339" t="s">
        <v>539</v>
      </c>
      <c r="AP50" s="340" t="s">
        <v>540</v>
      </c>
      <c r="AQ50" s="341" t="s">
        <v>541</v>
      </c>
      <c r="AR50" s="342" t="s">
        <v>542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10463932</v>
      </c>
      <c r="AN51" s="344">
        <v>25896</v>
      </c>
      <c r="AO51" s="345">
        <v>8.6999999999999993</v>
      </c>
      <c r="AP51" s="346">
        <v>47677</v>
      </c>
      <c r="AQ51" s="347">
        <v>14.3</v>
      </c>
      <c r="AR51" s="348">
        <v>-5.6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4484675</v>
      </c>
      <c r="AN52" s="352">
        <v>11099</v>
      </c>
      <c r="AO52" s="353">
        <v>-8.3000000000000007</v>
      </c>
      <c r="AP52" s="354">
        <v>23360</v>
      </c>
      <c r="AQ52" s="355">
        <v>2.7</v>
      </c>
      <c r="AR52" s="356">
        <v>-11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12527376</v>
      </c>
      <c r="AN53" s="344">
        <v>30834</v>
      </c>
      <c r="AO53" s="345">
        <v>19.100000000000001</v>
      </c>
      <c r="AP53" s="346">
        <v>51613</v>
      </c>
      <c r="AQ53" s="347">
        <v>8.3000000000000007</v>
      </c>
      <c r="AR53" s="348">
        <v>10.8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6764095</v>
      </c>
      <c r="AN54" s="352">
        <v>16649</v>
      </c>
      <c r="AO54" s="353">
        <v>50</v>
      </c>
      <c r="AP54" s="354">
        <v>25872</v>
      </c>
      <c r="AQ54" s="355">
        <v>10.8</v>
      </c>
      <c r="AR54" s="356">
        <v>39.200000000000003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16396281</v>
      </c>
      <c r="AN55" s="344">
        <v>40089</v>
      </c>
      <c r="AO55" s="345">
        <v>30</v>
      </c>
      <c r="AP55" s="346">
        <v>50880</v>
      </c>
      <c r="AQ55" s="347">
        <v>-1.4</v>
      </c>
      <c r="AR55" s="348">
        <v>31.4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8022831</v>
      </c>
      <c r="AN56" s="352">
        <v>19616</v>
      </c>
      <c r="AO56" s="353">
        <v>17.8</v>
      </c>
      <c r="AP56" s="354">
        <v>27819</v>
      </c>
      <c r="AQ56" s="355">
        <v>7.5</v>
      </c>
      <c r="AR56" s="356">
        <v>10.3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13203879</v>
      </c>
      <c r="AN57" s="344">
        <v>31995</v>
      </c>
      <c r="AO57" s="345">
        <v>-20.2</v>
      </c>
      <c r="AP57" s="346">
        <v>46395</v>
      </c>
      <c r="AQ57" s="347">
        <v>-8.8000000000000007</v>
      </c>
      <c r="AR57" s="348">
        <v>-11.4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6985835</v>
      </c>
      <c r="AN58" s="352">
        <v>16928</v>
      </c>
      <c r="AO58" s="353">
        <v>-13.7</v>
      </c>
      <c r="AP58" s="354">
        <v>26304</v>
      </c>
      <c r="AQ58" s="355">
        <v>-5.4</v>
      </c>
      <c r="AR58" s="356">
        <v>-8.3000000000000007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15709200</v>
      </c>
      <c r="AN59" s="344">
        <v>37723</v>
      </c>
      <c r="AO59" s="345">
        <v>17.899999999999999</v>
      </c>
      <c r="AP59" s="346">
        <v>48088</v>
      </c>
      <c r="AQ59" s="347">
        <v>3.6</v>
      </c>
      <c r="AR59" s="348">
        <v>14.3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8032735</v>
      </c>
      <c r="AN60" s="352">
        <v>19289</v>
      </c>
      <c r="AO60" s="353">
        <v>13.9</v>
      </c>
      <c r="AP60" s="354">
        <v>25183</v>
      </c>
      <c r="AQ60" s="355">
        <v>-4.3</v>
      </c>
      <c r="AR60" s="356">
        <v>18.2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13660134</v>
      </c>
      <c r="AN61" s="359">
        <v>33307</v>
      </c>
      <c r="AO61" s="360">
        <v>11.1</v>
      </c>
      <c r="AP61" s="361">
        <v>48931</v>
      </c>
      <c r="AQ61" s="362">
        <v>3.2</v>
      </c>
      <c r="AR61" s="348">
        <v>7.9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6858034</v>
      </c>
      <c r="AN62" s="352">
        <v>16716</v>
      </c>
      <c r="AO62" s="353">
        <v>11.9</v>
      </c>
      <c r="AP62" s="354">
        <v>25708</v>
      </c>
      <c r="AQ62" s="355">
        <v>2.2999999999999998</v>
      </c>
      <c r="AR62" s="356">
        <v>9.6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OiEpTBvDXofkTBWeXjWgb6lQl4U7UjnYCl/tA3fSQ1rYLBaRE69tEvtp77V2HCGVoeVdHmfvcKTJsDhMAGjD9A==" saltValue="0qdEsaKSW4PrVm1qCRrt0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13" zoomScale="70" zoomScaleNormal="7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SweJf2Ut2VOBOQKzYMm9rHTatEDvYIuWT5PIBU5SeI6rh3Cue/v0S50HcvcKrO7cGE56wOxfZYbV/Y4y5hMcw==" saltValue="9DYyLJDLwp3291OCfcTBu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5iZV5codHK0JG/SRDTxu3bpeY962FbvP746fKo1KCHDtzUcs/KmdFCPvSnvLB+gUIKVKtETr1acUmMiCluPSw==" saltValue="fu4Q4u12ppb3uX3cD6Ahw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12" t="s">
        <v>3</v>
      </c>
      <c r="D47" s="1212"/>
      <c r="E47" s="1213"/>
      <c r="F47" s="11">
        <v>15.47</v>
      </c>
      <c r="G47" s="12">
        <v>17.98</v>
      </c>
      <c r="H47" s="12">
        <v>14.03</v>
      </c>
      <c r="I47" s="12">
        <v>13.8</v>
      </c>
      <c r="J47" s="13">
        <v>13.67</v>
      </c>
    </row>
    <row r="48" spans="2:10" ht="57.75" customHeight="1" x14ac:dyDescent="0.15">
      <c r="B48" s="14"/>
      <c r="C48" s="1214" t="s">
        <v>4</v>
      </c>
      <c r="D48" s="1214"/>
      <c r="E48" s="1215"/>
      <c r="F48" s="15">
        <v>6.52</v>
      </c>
      <c r="G48" s="16">
        <v>4.87</v>
      </c>
      <c r="H48" s="16">
        <v>5.18</v>
      </c>
      <c r="I48" s="16">
        <v>3.72</v>
      </c>
      <c r="J48" s="17">
        <v>4.83</v>
      </c>
    </row>
    <row r="49" spans="2:10" ht="57.75" customHeight="1" thickBot="1" x14ac:dyDescent="0.2">
      <c r="B49" s="18"/>
      <c r="C49" s="1216" t="s">
        <v>5</v>
      </c>
      <c r="D49" s="1216"/>
      <c r="E49" s="1217"/>
      <c r="F49" s="19" t="s">
        <v>558</v>
      </c>
      <c r="G49" s="20" t="s">
        <v>559</v>
      </c>
      <c r="H49" s="20" t="s">
        <v>560</v>
      </c>
      <c r="I49" s="20" t="s">
        <v>561</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s9vIy908DkX/N411DqPZn0AN1Q5RlOLJ/b0R2LcRmlEvFcdZR3ihzXOS/6K+XOvjnjplJGBm0f76HHVRK/gJg==" saltValue="LBUKhMszayG6DnJjPJx4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2019-03-12T08:45:32Z</cp:lastPrinted>
  <dcterms:created xsi:type="dcterms:W3CDTF">2019-02-14T02:12:33Z</dcterms:created>
  <dcterms:modified xsi:type="dcterms:W3CDTF">2019-10-27T04:50:41Z</dcterms:modified>
  <cp:category/>
</cp:coreProperties>
</file>