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010" windowHeight="8025" activeTab="0"/>
  </bookViews>
  <sheets>
    <sheet name="表面" sheetId="1" r:id="rId1"/>
    <sheet name="裏面" sheetId="2" r:id="rId2"/>
  </sheets>
  <externalReferences>
    <externalReference r:id="rId5"/>
  </externalReferences>
  <definedNames>
    <definedName name="_Order1" hidden="1">0</definedName>
    <definedName name="_xlnm.Print_Area" localSheetId="0">'表面'!$B$1:$T$57</definedName>
    <definedName name="_xlnm.Print_Area" localSheetId="1">'裏面'!$B$1:$W$61</definedName>
    <definedName name="Q_26_特別職に属する職員等の定数及び給料（報酬）額に関する調">#REF!</definedName>
    <definedName name="T_26_特別職に属する職員等の定数及び給料（報酬）額に関する調">#REF!</definedName>
    <definedName name="財政力指数">#REF!</definedName>
  </definedNames>
  <calcPr fullCalcOnLoad="1"/>
</workbook>
</file>

<file path=xl/sharedStrings.xml><?xml version="1.0" encoding="utf-8"?>
<sst xmlns="http://schemas.openxmlformats.org/spreadsheetml/2006/main" count="499" uniqueCount="374">
  <si>
    <t>市区町村
コード</t>
  </si>
  <si>
    <t>・</t>
  </si>
  <si>
    <t>・</t>
  </si>
  <si>
    <t>一部事務組合等加入状況</t>
  </si>
  <si>
    <t>番号</t>
  </si>
  <si>
    <t>市町村名</t>
  </si>
  <si>
    <t>決算状況</t>
  </si>
  <si>
    <t>住民基本台帳</t>
  </si>
  <si>
    <t>人　　　　　口</t>
  </si>
  <si>
    <t>人</t>
  </si>
  <si>
    <t>人口密度</t>
  </si>
  <si>
    <t>面　　積</t>
  </si>
  <si>
    <t>％</t>
  </si>
  <si>
    <t>人口集中地区人口</t>
  </si>
  <si>
    <t>産　　　　業　　　　構　　　　造</t>
  </si>
  <si>
    <t>就業人口</t>
  </si>
  <si>
    <t>国　調</t>
  </si>
  <si>
    <t>区　　分</t>
  </si>
  <si>
    <t>第１次</t>
  </si>
  <si>
    <t>第２次</t>
  </si>
  <si>
    <t>第３次</t>
  </si>
  <si>
    <t>区　　　　　　　分</t>
  </si>
  <si>
    <t>歳入総額</t>
  </si>
  <si>
    <t>歳出総額</t>
  </si>
  <si>
    <t>実質収支</t>
  </si>
  <si>
    <t>単年度収支</t>
  </si>
  <si>
    <t>積立金</t>
  </si>
  <si>
    <t>繰上償還金</t>
  </si>
  <si>
    <t>財　政　指　標　等</t>
  </si>
  <si>
    <t>財政力指数</t>
  </si>
  <si>
    <t>実質収支比率</t>
  </si>
  <si>
    <t>経常収支比率</t>
  </si>
  <si>
    <t>公債費負担比率</t>
  </si>
  <si>
    <t>会　　計　　名</t>
  </si>
  <si>
    <t>普通会計からの繰入額</t>
  </si>
  <si>
    <t>（総収益）</t>
  </si>
  <si>
    <t>給　与　等　の　状　況</t>
  </si>
  <si>
    <t>近郊整備</t>
  </si>
  <si>
    <t>山村振興</t>
  </si>
  <si>
    <t>過疎地域</t>
  </si>
  <si>
    <t>半島振興</t>
  </si>
  <si>
    <t>一　　　　般　　　　職　　　　員　　　　等</t>
  </si>
  <si>
    <t>区　　　分</t>
  </si>
  <si>
    <t>市町村長</t>
  </si>
  <si>
    <t>教育長</t>
  </si>
  <si>
    <t>議会議長</t>
  </si>
  <si>
    <t>副議長</t>
  </si>
  <si>
    <t>一般職員　　　　</t>
  </si>
  <si>
    <t>うち技能労務職員</t>
  </si>
  <si>
    <t>教育公務員</t>
  </si>
  <si>
    <t>臨時職員</t>
  </si>
  <si>
    <t>合計</t>
  </si>
  <si>
    <t>議会議員</t>
  </si>
  <si>
    <t>歳　　　　　　　　　　　　　　入</t>
  </si>
  <si>
    <t>性　　　　質　　　　別　　　　歳　　　　出</t>
  </si>
  <si>
    <t>地域指定等の状況</t>
  </si>
  <si>
    <t>区　　　　　分</t>
  </si>
  <si>
    <t>決算額</t>
  </si>
  <si>
    <t>構成比</t>
  </si>
  <si>
    <t>経 常 収 支比率</t>
  </si>
  <si>
    <t>一般財源等</t>
  </si>
  <si>
    <t>地方税</t>
  </si>
  <si>
    <t>地方譲与税</t>
  </si>
  <si>
    <t>利子割交付金</t>
  </si>
  <si>
    <t>地方消費税交付金</t>
  </si>
  <si>
    <t>ゴルフ場利用税交付金</t>
  </si>
  <si>
    <t>自動車取得税交付金</t>
  </si>
  <si>
    <t>軽油引取税交付金</t>
  </si>
  <si>
    <t>地方交付税</t>
  </si>
  <si>
    <t>内訳</t>
  </si>
  <si>
    <t>使用料</t>
  </si>
  <si>
    <t>手数料</t>
  </si>
  <si>
    <t>国庫支出金</t>
  </si>
  <si>
    <t>財産収入</t>
  </si>
  <si>
    <t>寄附金</t>
  </si>
  <si>
    <t>繰入金</t>
  </si>
  <si>
    <t>繰越金</t>
  </si>
  <si>
    <t>諸収入</t>
  </si>
  <si>
    <t>地方債</t>
  </si>
  <si>
    <t>合　　　　　　　計</t>
  </si>
  <si>
    <t>人件費</t>
  </si>
  <si>
    <t>うち職員給</t>
  </si>
  <si>
    <t>扶助費</t>
  </si>
  <si>
    <t>公債費</t>
  </si>
  <si>
    <t>元利償還金</t>
  </si>
  <si>
    <t>一時借入金利子</t>
  </si>
  <si>
    <t>義務的経費小計</t>
  </si>
  <si>
    <t>物件費</t>
  </si>
  <si>
    <t>維持補修費</t>
  </si>
  <si>
    <t>補助費等</t>
  </si>
  <si>
    <t>経常的経費小計</t>
  </si>
  <si>
    <t>前年度繰上充用金</t>
  </si>
  <si>
    <t>投資的経費</t>
  </si>
  <si>
    <t>うち人件費</t>
  </si>
  <si>
    <t>普通建設事業費</t>
  </si>
  <si>
    <t>補　　　助</t>
  </si>
  <si>
    <t>単　　　独</t>
  </si>
  <si>
    <t>災害復旧事業費</t>
  </si>
  <si>
    <t>失業対策事業費</t>
  </si>
  <si>
    <t>一般財源等総額</t>
  </si>
  <si>
    <t>公共施設の整備状況</t>
  </si>
  <si>
    <t>道路改良率</t>
  </si>
  <si>
    <t>上水道等普及率</t>
  </si>
  <si>
    <t>下水道普及率(人口）</t>
  </si>
  <si>
    <t>し尿収集率</t>
  </si>
  <si>
    <t>し尿衛生処理率</t>
  </si>
  <si>
    <t>ごみ収集率</t>
  </si>
  <si>
    <t>ごみ焼却処理率</t>
  </si>
  <si>
    <t>小学校非木造比率</t>
  </si>
  <si>
    <t>中学校非木造比率</t>
  </si>
  <si>
    <t>市　　　　　町　　　　　村　　　　　税</t>
  </si>
  <si>
    <t>目　　　的　　　別　　　歳　　　出</t>
  </si>
  <si>
    <t>超過課税分収入済額</t>
  </si>
  <si>
    <t>市町村税</t>
  </si>
  <si>
    <t>市町村民税</t>
  </si>
  <si>
    <t>固定資産税</t>
  </si>
  <si>
    <t>個　　人　　分</t>
  </si>
  <si>
    <t>法　　人　　分</t>
  </si>
  <si>
    <t>軽自動車税</t>
  </si>
  <si>
    <t>市町村たばこ税</t>
  </si>
  <si>
    <t>鉱産税</t>
  </si>
  <si>
    <t>特別土地保有税</t>
  </si>
  <si>
    <t>法定外普通税・旧法税</t>
  </si>
  <si>
    <t>目的税</t>
  </si>
  <si>
    <t>議会費</t>
  </si>
  <si>
    <t>総務費</t>
  </si>
  <si>
    <t>民生費</t>
  </si>
  <si>
    <t>衛生費</t>
  </si>
  <si>
    <t>労働費</t>
  </si>
  <si>
    <t>農林水産業費</t>
  </si>
  <si>
    <t>商工費</t>
  </si>
  <si>
    <t>土木費</t>
  </si>
  <si>
    <t>消防費</t>
  </si>
  <si>
    <t>教育費</t>
  </si>
  <si>
    <t>災害復旧費</t>
  </si>
  <si>
    <t>諸支出金</t>
  </si>
  <si>
    <t>法定普通税小計</t>
  </si>
  <si>
    <t>内訳</t>
  </si>
  <si>
    <t>入湯税</t>
  </si>
  <si>
    <t>事業所税</t>
  </si>
  <si>
    <t>都市計画税</t>
  </si>
  <si>
    <t>徴収率</t>
  </si>
  <si>
    <t>現年課税分</t>
  </si>
  <si>
    <t>滞納繰越分</t>
  </si>
  <si>
    <t>合　　　計</t>
  </si>
  <si>
    <t>市町村民税</t>
  </si>
  <si>
    <t>％</t>
  </si>
  <si>
    <t>公害防止</t>
  </si>
  <si>
    <t>広　  　域</t>
  </si>
  <si>
    <t>低　  　工</t>
  </si>
  <si>
    <t>農　  　工</t>
  </si>
  <si>
    <t>1人当たり平均給料</t>
  </si>
  <si>
    <t>道路舗装率</t>
  </si>
  <si>
    <t>一　般　財　源　計</t>
  </si>
  <si>
    <t>水利地益税等</t>
  </si>
  <si>
    <t>経常的繰出金</t>
  </si>
  <si>
    <t>増減額</t>
  </si>
  <si>
    <t>増減率</t>
  </si>
  <si>
    <t>繰　　　　出　　 　金  ( 経 常 的 な も の を 除 く )</t>
  </si>
  <si>
    <t>うち臨時財政対策債</t>
  </si>
  <si>
    <t>配当割交付金</t>
  </si>
  <si>
    <t>株式等譲渡所得割交付金</t>
  </si>
  <si>
    <t>交通安全対策特別交付金</t>
  </si>
  <si>
    <t>副市町村長</t>
  </si>
  <si>
    <t>実質公債費比率</t>
  </si>
  <si>
    <t>実質赤字比率</t>
  </si>
  <si>
    <t>将来負担比率</t>
  </si>
  <si>
    <t>％</t>
  </si>
  <si>
    <t>特別地方消費税交付金</t>
  </si>
  <si>
    <t>連結実質赤字比率</t>
  </si>
  <si>
    <t>歳　　入</t>
  </si>
  <si>
    <t>（総費用）</t>
  </si>
  <si>
    <t>歳　　出</t>
  </si>
  <si>
    <t>（純損益）</t>
  </si>
  <si>
    <t>国勢
調査</t>
  </si>
  <si>
    <t>8.</t>
  </si>
  <si>
    <t>幼稚園施設充足率</t>
  </si>
  <si>
    <t>保育所施設充足率</t>
  </si>
  <si>
    <t>（単位：千円）</t>
  </si>
  <si>
    <t>第三セクター等に対する債務保証又は損失補償の状況</t>
  </si>
  <si>
    <t>ｋ㎡</t>
  </si>
  <si>
    <t>S４０．４．１以降の合併等の状況</t>
  </si>
  <si>
    <t>％</t>
  </si>
  <si>
    <t>2.</t>
  </si>
  <si>
    <t>3.</t>
  </si>
  <si>
    <t>4.</t>
  </si>
  <si>
    <t>％</t>
  </si>
  <si>
    <t>5.</t>
  </si>
  <si>
    <t>6.</t>
  </si>
  <si>
    <t>7.</t>
  </si>
  <si>
    <t>9.</t>
  </si>
  <si>
    <t>10.</t>
  </si>
  <si>
    <t>％</t>
  </si>
  <si>
    <t>％</t>
  </si>
  <si>
    <t>健全化判断比率</t>
  </si>
  <si>
    <t>うち臨時財政対策債発行可能額</t>
  </si>
  <si>
    <t>標 　　 準 　　　財 　　　政 　　　規 　　　模</t>
  </si>
  <si>
    <t>基　　　準　　　財　　　政　　　収　　　入　　　額</t>
  </si>
  <si>
    <t>基　　　準　　　財　　　政　　　需　　　要　　　額</t>
  </si>
  <si>
    <t>うち消防関係職員</t>
  </si>
  <si>
    <t>地方公営事業会計の状況</t>
  </si>
  <si>
    <t>国民健康保険税（料）</t>
  </si>
  <si>
    <t>国民健康保険税（料）</t>
  </si>
  <si>
    <t>％</t>
  </si>
  <si>
    <t>1.</t>
  </si>
  <si>
    <t>①</t>
  </si>
  <si>
    <t>②</t>
  </si>
  <si>
    <t>差引（形式収支）(①-②)</t>
  </si>
  <si>
    <t>③</t>
  </si>
  <si>
    <t>④</t>
  </si>
  <si>
    <t>実質収支(③-④)</t>
  </si>
  <si>
    <t>⑤</t>
  </si>
  <si>
    <t>⑥</t>
  </si>
  <si>
    <t>⑦</t>
  </si>
  <si>
    <t>⑧</t>
  </si>
  <si>
    <t>⑨</t>
  </si>
  <si>
    <t>実質単年度収支
(⑥+⑦+⑧-⑨)</t>
  </si>
  <si>
    <t>種別（注）</t>
  </si>
  <si>
    <t>資金不足比率（対象会計のみ記載）</t>
  </si>
  <si>
    <t>普通会計からの負担金又は繰出金</t>
  </si>
  <si>
    <t>リゾート</t>
  </si>
  <si>
    <t>％</t>
  </si>
  <si>
    <t>百円</t>
  </si>
  <si>
    <t>市町村類型</t>
  </si>
  <si>
    <t>注）表示単位未満を四捨五入しています。このため、構成比の積み上げと合計が一致しない場合があります。</t>
  </si>
  <si>
    <t>注)調査項目がない場合、指標又は増減率等が算定されない場合は、「－」で表しています。</t>
  </si>
  <si>
    <t>適　　　用</t>
  </si>
  <si>
    <t>年  月  日</t>
  </si>
  <si>
    <t>投資及び出資金・貸付金（経常的なもの）</t>
  </si>
  <si>
    <t xml:space="preserve"> </t>
  </si>
  <si>
    <t>市町村
類型</t>
  </si>
  <si>
    <t>翌年度に繰り越すべき財源</t>
  </si>
  <si>
    <t>積立金取崩し額</t>
  </si>
  <si>
    <t>組　　合　　等　　名</t>
  </si>
  <si>
    <t>左のうち投資的経費充当額又は繰出基準内繰出金</t>
  </si>
  <si>
    <t>第三セクター等名</t>
  </si>
  <si>
    <t>（報酬）月額　 　百円</t>
  </si>
  <si>
    <t>百円</t>
  </si>
  <si>
    <t>普　　　通</t>
  </si>
  <si>
    <t>特　　　別</t>
  </si>
  <si>
    <t>経常一般財源等</t>
  </si>
  <si>
    <t>経常的経費充当一般財源等</t>
  </si>
  <si>
    <t>分担金及び負担金</t>
  </si>
  <si>
    <t>国有提供施設等所在市町村助成交付金</t>
  </si>
  <si>
    <t>都道府県支出金</t>
  </si>
  <si>
    <t>うち債務負担行為に係る支出額に充当された一般財源等の額</t>
  </si>
  <si>
    <t>投資的経費充当可能一般財源等</t>
  </si>
  <si>
    <t>投資及び出資金 ・貸 付 金　( 経 常 的 な も の を 除 く )</t>
  </si>
  <si>
    <t>※１　&lt;12-ノ-(1)&gt;+&lt;12-オ-(1)&gt;+&lt;12-ク-(1)&gt;+&lt;12-ヤ-(1)&gt;+&lt;12-マ-(1)&gt;</t>
  </si>
  <si>
    <t>※２　（※１に対する支給総額）/（※１）</t>
  </si>
  <si>
    <t>％</t>
  </si>
  <si>
    <t>積立金現在高</t>
  </si>
  <si>
    <t>うち財政調整基金</t>
  </si>
  <si>
    <t>地方債現在高</t>
  </si>
  <si>
    <t>債務負担行為支出予定額</t>
  </si>
  <si>
    <t>地方特例交付金</t>
  </si>
  <si>
    <t>うち減収補填債特例分</t>
  </si>
  <si>
    <t>122173</t>
  </si>
  <si>
    <t>柏市</t>
  </si>
  <si>
    <t>380,963</t>
  </si>
  <si>
    <t>397,067</t>
  </si>
  <si>
    <t>394,188</t>
  </si>
  <si>
    <t>114.90</t>
  </si>
  <si>
    <t>339,712</t>
  </si>
  <si>
    <t>平17.3.28沼南町編入合併、平20.4.1中核市</t>
  </si>
  <si>
    <t>0.7</t>
  </si>
  <si>
    <t>1.6</t>
  </si>
  <si>
    <t>20.4</t>
  </si>
  <si>
    <t>74.8</t>
  </si>
  <si>
    <t>37,377</t>
  </si>
  <si>
    <t>136,873</t>
  </si>
  <si>
    <t>2,972</t>
  </si>
  <si>
    <t>15</t>
  </si>
  <si>
    <t>中核市</t>
  </si>
  <si>
    <t>I 6</t>
  </si>
  <si>
    <t>0</t>
  </si>
  <si>
    <t>％</t>
  </si>
  <si>
    <t>　</t>
  </si>
  <si>
    <t>0.97</t>
  </si>
  <si>
    <t>95.3</t>
  </si>
  <si>
    <t>11,064,415</t>
  </si>
  <si>
    <t>4,866,313</t>
  </si>
  <si>
    <t>112,934,417</t>
  </si>
  <si>
    <t>50,806,258</t>
  </si>
  <si>
    <t>-</t>
  </si>
  <si>
    <t>10.6</t>
  </si>
  <si>
    <t>88.6</t>
  </si>
  <si>
    <t>事</t>
  </si>
  <si>
    <t>企適</t>
  </si>
  <si>
    <t>企非</t>
  </si>
  <si>
    <t>国民健康保険事業</t>
  </si>
  <si>
    <t>老人保健医療事業</t>
  </si>
  <si>
    <t>介護保険事業</t>
  </si>
  <si>
    <t>後期高齢者医療事業</t>
  </si>
  <si>
    <t>上水道事業</t>
  </si>
  <si>
    <t>病院事業</t>
  </si>
  <si>
    <t>公共下水道事業</t>
  </si>
  <si>
    <t>特定環境公共下水道事業</t>
  </si>
  <si>
    <t>宅地造成事業</t>
  </si>
  <si>
    <t>市場事業</t>
  </si>
  <si>
    <t>駐車場事業</t>
  </si>
  <si>
    <t>介護サービス事業</t>
  </si>
  <si>
    <t>千葉県市町村総合事務組合</t>
  </si>
  <si>
    <t>千葉県後期高齢者医療広域連合</t>
  </si>
  <si>
    <t>東葛中部地区総合開発事務組合</t>
  </si>
  <si>
    <t>柏・白井・鎌ケ谷環境衛生組合</t>
  </si>
  <si>
    <t>北千葉広域水道企業団</t>
  </si>
  <si>
    <t>柏市土地開発公社</t>
  </si>
  <si>
    <t>㈶柏市都市振興公社</t>
  </si>
  <si>
    <t>㈶柏市医療公社</t>
  </si>
  <si>
    <t>㈶柏市みどりの基金</t>
  </si>
  <si>
    <t>○</t>
  </si>
  <si>
    <t>16.1.1</t>
  </si>
  <si>
    <t>19.4.1</t>
  </si>
  <si>
    <t>16.1.1</t>
  </si>
  <si>
    <t>84.4</t>
  </si>
  <si>
    <t>79.7</t>
  </si>
  <si>
    <t>94.0</t>
  </si>
  <si>
    <t>103.9</t>
  </si>
  <si>
    <t>2.6</t>
  </si>
  <si>
    <t>100.0</t>
  </si>
  <si>
    <t>77.1</t>
  </si>
  <si>
    <t>94.5</t>
  </si>
  <si>
    <t>87.0</t>
  </si>
  <si>
    <t>99.8</t>
  </si>
  <si>
    <t>99.9</t>
  </si>
  <si>
    <t>北部地域小学校整備事業（1,968）</t>
  </si>
  <si>
    <t>こんぶくろ池公園整備事業（1,396）</t>
  </si>
  <si>
    <t>風早南部小学校移転整備事業（継続費）（1,161）</t>
  </si>
  <si>
    <t>市立柏高校第二体育館整備事業（継続費）（562）</t>
  </si>
  <si>
    <t>既設駐輪場の再整備事業（562）</t>
  </si>
  <si>
    <t>19.7</t>
  </si>
  <si>
    <t>92.1</t>
  </si>
  <si>
    <t>20.8</t>
  </si>
  <si>
    <t>92.2</t>
  </si>
  <si>
    <t>86.8</t>
  </si>
  <si>
    <t>12.4</t>
  </si>
  <si>
    <t>109,620,503</t>
  </si>
  <si>
    <t>柏市</t>
  </si>
  <si>
    <t>3,544,728</t>
  </si>
  <si>
    <t>77,618,830</t>
  </si>
  <si>
    <t>10,451,593</t>
  </si>
  <si>
    <t>6.1</t>
  </si>
  <si>
    <t>2,422</t>
  </si>
  <si>
    <t>3,364</t>
  </si>
  <si>
    <t>404,012</t>
  </si>
  <si>
    <t>3,516.2</t>
  </si>
  <si>
    <t>-</t>
  </si>
  <si>
    <t>20.6</t>
  </si>
  <si>
    <t>92.0</t>
  </si>
  <si>
    <t>64.1</t>
  </si>
  <si>
    <t>皆増</t>
  </si>
  <si>
    <t>360,149</t>
  </si>
  <si>
    <t>人</t>
  </si>
  <si>
    <r>
      <t>対H</t>
    </r>
    <r>
      <rPr>
        <sz val="11"/>
        <rFont val="ＭＳ Ｐゴシック"/>
        <family val="3"/>
      </rPr>
      <t>21増減率</t>
    </r>
  </si>
  <si>
    <r>
      <t>平成</t>
    </r>
    <r>
      <rPr>
        <sz val="11"/>
        <rFont val="ＭＳ Ｐゴシック"/>
        <family val="3"/>
      </rPr>
      <t>２２年度大規模事業（かっこ書きは、平成２２年度事業費　単位：百万円）</t>
    </r>
  </si>
  <si>
    <r>
      <t xml:space="preserve">平  成 </t>
    </r>
    <r>
      <rPr>
        <sz val="11"/>
        <rFont val="ＭＳ Ｐゴシック"/>
        <family val="3"/>
      </rPr>
      <t xml:space="preserve"> 22  年  度</t>
    </r>
  </si>
  <si>
    <t>H22普通交付
税種地区分</t>
  </si>
  <si>
    <t>22年</t>
  </si>
  <si>
    <r>
      <rPr>
        <sz val="11"/>
        <rFont val="ＭＳ Ｐゴシック"/>
        <family val="3"/>
      </rPr>
      <t>22年国調</t>
    </r>
  </si>
  <si>
    <t>17年</t>
  </si>
  <si>
    <r>
      <rPr>
        <sz val="11"/>
        <rFont val="ＭＳ Ｐゴシック"/>
        <family val="3"/>
      </rPr>
      <t>17年国調</t>
    </r>
  </si>
  <si>
    <t>22　年</t>
  </si>
  <si>
    <t>23.3.31</t>
  </si>
  <si>
    <t>22.3.31</t>
  </si>
  <si>
    <t>17  年</t>
  </si>
  <si>
    <t>平成22年度</t>
  </si>
  <si>
    <t>平成21年度</t>
  </si>
  <si>
    <t>対H21増減率</t>
  </si>
  <si>
    <t>H22年度末の
債務保証額又は
損失補償額</t>
  </si>
  <si>
    <t>特　　　　別　　　　職　　　　等(H23.4.1現在)</t>
  </si>
  <si>
    <t>職　員　数(H23.4.1現在)</t>
  </si>
  <si>
    <t>1人当たり平均給料支給
月額(H23.4月分)　　百円</t>
  </si>
  <si>
    <t>注）「企適」は、平成22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のうち収益事業をい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</si>
</sst>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 "/>
    <numFmt numFmtId="180" formatCode="0.0_);[Red]\(0.0\)"/>
    <numFmt numFmtId="181" formatCode="#,##0_ ;[Red]\-#,##0\ "/>
    <numFmt numFmtId="182" formatCode="0.0"/>
    <numFmt numFmtId="183" formatCode="#,##0;&quot;△ &quot;#,##0"/>
    <numFmt numFmtId="184" formatCode="#,##0.0;&quot;△ &quot;#,##0.0"/>
    <numFmt numFmtId="185" formatCode="0.0;&quot;△ &quot;0.0"/>
    <numFmt numFmtId="186" formatCode="#,##0.0;[Red]&quot;△&quot;#,##0.0"/>
  </numFmts>
  <fonts count="47">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14"/>
      <name val="ＭＳ 明朝"/>
      <family val="1"/>
    </font>
    <font>
      <sz val="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style="thin"/>
      <top>
        <color indexed="63"/>
      </top>
      <bottom style="thin"/>
    </border>
    <border>
      <left>
        <color indexed="63"/>
      </left>
      <right style="thin"/>
      <top style="thin"/>
      <bottom style="thin"/>
    </border>
    <border>
      <left style="thin"/>
      <right>
        <color indexed="63"/>
      </right>
      <top style="thin"/>
      <bottom>
        <color indexed="63"/>
      </bottom>
    </border>
    <border>
      <left style="double"/>
      <right>
        <color indexed="63"/>
      </right>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medium"/>
      <top style="thin"/>
      <bottom style="thin"/>
    </border>
    <border>
      <left>
        <color indexed="63"/>
      </left>
      <right style="medium"/>
      <top style="thin"/>
      <bottom style="thin"/>
    </border>
    <border>
      <left>
        <color indexed="63"/>
      </left>
      <right>
        <color indexed="63"/>
      </right>
      <top style="thin"/>
      <bottom style="thin"/>
    </border>
    <border>
      <left style="medium"/>
      <right style="thin"/>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diagonalUp="1">
      <left style="thin"/>
      <right style="double"/>
      <top style="thin"/>
      <bottom style="thin"/>
      <diagonal style="thin"/>
    </border>
    <border diagonalUp="1">
      <left style="thin"/>
      <right style="double"/>
      <top style="medium"/>
      <bottom style="thin"/>
      <diagonal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double"/>
      <top style="thin"/>
      <bottom style="medium"/>
    </border>
    <border diagonalUp="1">
      <left style="thin"/>
      <right style="thin"/>
      <top style="thin"/>
      <bottom style="thin"/>
      <diagonal style="thin"/>
    </border>
    <border>
      <left style="thin"/>
      <right style="double"/>
      <top style="thin"/>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medium"/>
      <top style="medium"/>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color indexed="63"/>
      </top>
      <bottom style="thin"/>
    </border>
    <border>
      <left>
        <color indexed="63"/>
      </left>
      <right style="double"/>
      <top style="thin"/>
      <bottom>
        <color indexed="63"/>
      </bottom>
    </border>
    <border>
      <left style="thin"/>
      <right style="thin"/>
      <top>
        <color indexed="63"/>
      </top>
      <bottom style="medium"/>
    </border>
    <border>
      <left>
        <color indexed="63"/>
      </left>
      <right style="double"/>
      <top style="thin"/>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style="medium"/>
      <right>
        <color indexed="63"/>
      </right>
      <top style="thin"/>
      <bottom style="medium"/>
    </border>
    <border>
      <left>
        <color indexed="63"/>
      </left>
      <right style="medium"/>
      <top style="medium"/>
      <bottom style="thin"/>
    </border>
    <border>
      <left style="thin"/>
      <right style="thin"/>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style="medium"/>
      <bottom style="thin"/>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color indexed="63"/>
      </bottom>
    </border>
    <border>
      <left style="medium"/>
      <right style="thin"/>
      <top style="medium"/>
      <bottom style="thin"/>
    </border>
    <border>
      <left style="medium"/>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style="double"/>
      <right>
        <color indexed="63"/>
      </right>
      <top style="thin"/>
      <bottom>
        <color indexed="63"/>
      </bottom>
    </border>
    <border>
      <left style="double"/>
      <right>
        <color indexed="63"/>
      </right>
      <top style="thin"/>
      <bottom style="medium"/>
    </border>
    <border>
      <left>
        <color indexed="63"/>
      </left>
      <right>
        <color indexed="63"/>
      </right>
      <top>
        <color indexed="63"/>
      </top>
      <bottom style="thin"/>
    </border>
    <border diagonalUp="1">
      <left>
        <color indexed="63"/>
      </left>
      <right style="thin"/>
      <top style="thin"/>
      <bottom style="thin"/>
      <diagonal style="thin"/>
    </border>
    <border diagonalUp="1">
      <left style="thin"/>
      <right style="medium"/>
      <top style="thin"/>
      <bottom style="thin"/>
      <diagonal style="thin"/>
    </border>
    <border>
      <left style="thin"/>
      <right style="medium"/>
      <top style="thin"/>
      <bottom>
        <color indexed="63"/>
      </bottom>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style="thin"/>
      <top>
        <color indexed="63"/>
      </top>
      <bottom>
        <color indexed="63"/>
      </bottom>
    </border>
    <border>
      <left style="double"/>
      <right style="double"/>
      <top style="thin"/>
      <bottom style="medium"/>
    </border>
    <border>
      <left style="double"/>
      <right style="thin"/>
      <top style="thin"/>
      <bottom style="medium"/>
    </border>
    <border diagonalUp="1">
      <left style="thin"/>
      <right>
        <color indexed="63"/>
      </right>
      <top style="medium"/>
      <bottom style="thin"/>
      <diagonal style="thin"/>
    </border>
    <border diagonalUp="1">
      <left>
        <color indexed="63"/>
      </left>
      <right style="thin"/>
      <top style="medium"/>
      <bottom style="thin"/>
      <diagonal style="thin"/>
    </border>
    <border diagonalUp="1">
      <left style="thin"/>
      <right style="double"/>
      <top style="medium"/>
      <bottom>
        <color indexed="63"/>
      </bottom>
      <diagonal style="thin"/>
    </border>
    <border diagonalUp="1">
      <left style="thin"/>
      <right style="double"/>
      <top>
        <color indexed="63"/>
      </top>
      <bottom>
        <color indexed="63"/>
      </bottom>
      <diagonal style="thin"/>
    </border>
    <border diagonalUp="1">
      <left style="thin"/>
      <right style="double"/>
      <top>
        <color indexed="63"/>
      </top>
      <bottom style="medium"/>
      <diagonal style="thin"/>
    </border>
    <border>
      <left style="double"/>
      <right style="double"/>
      <top style="thin"/>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color indexed="63"/>
      </top>
      <bottom>
        <color indexed="63"/>
      </bottom>
    </border>
    <border>
      <left style="thin"/>
      <right style="double"/>
      <top>
        <color indexed="63"/>
      </top>
      <bottom style="thin"/>
    </border>
    <border>
      <left>
        <color indexed="63"/>
      </left>
      <right style="thin"/>
      <top style="medium"/>
      <bottom>
        <color indexed="63"/>
      </bottom>
    </border>
    <border>
      <left style="medium"/>
      <right>
        <color indexed="63"/>
      </right>
      <top style="medium"/>
      <bottom>
        <color indexed="63"/>
      </bottom>
    </border>
    <border>
      <left style="thin"/>
      <right style="double"/>
      <top style="medium"/>
      <bottom style="thin"/>
    </border>
    <border>
      <left style="thin"/>
      <right>
        <color indexed="63"/>
      </right>
      <top style="medium"/>
      <bottom style="medium"/>
    </border>
    <border diagonalUp="1">
      <left>
        <color indexed="63"/>
      </left>
      <right style="thin"/>
      <top style="thin"/>
      <bottom style="medium"/>
      <diagonal style="thin"/>
    </border>
    <border diagonalUp="1">
      <left style="thin"/>
      <right style="medium"/>
      <top style="thin"/>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10" fillId="0" borderId="0">
      <alignment/>
      <protection/>
    </xf>
    <xf numFmtId="0" fontId="46" fillId="32" borderId="0" applyNumberFormat="0" applyBorder="0" applyAlignment="0" applyProtection="0"/>
  </cellStyleXfs>
  <cellXfs count="631">
    <xf numFmtId="0" fontId="0" fillId="0" borderId="0" xfId="0" applyAlignment="1">
      <alignment/>
    </xf>
    <xf numFmtId="49" fontId="0" fillId="0" borderId="0" xfId="0" applyNumberFormat="1" applyBorder="1" applyAlignment="1">
      <alignment/>
    </xf>
    <xf numFmtId="49" fontId="0" fillId="0" borderId="0" xfId="0" applyNumberFormat="1" applyAlignment="1">
      <alignment/>
    </xf>
    <xf numFmtId="49" fontId="2" fillId="0" borderId="0" xfId="0" applyNumberFormat="1" applyFont="1" applyBorder="1" applyAlignment="1">
      <alignment vertical="center"/>
    </xf>
    <xf numFmtId="49" fontId="0" fillId="0" borderId="0" xfId="0" applyNumberFormat="1" applyBorder="1" applyAlignment="1">
      <alignment vertical="center"/>
    </xf>
    <xf numFmtId="49" fontId="5"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49" fontId="5" fillId="0" borderId="11" xfId="0" applyNumberFormat="1" applyFont="1" applyFill="1" applyBorder="1" applyAlignment="1">
      <alignment horizontal="distributed" vertical="center" wrapText="1"/>
    </xf>
    <xf numFmtId="49" fontId="2" fillId="0" borderId="0" xfId="0" applyNumberFormat="1" applyFont="1" applyFill="1" applyAlignment="1">
      <alignment/>
    </xf>
    <xf numFmtId="49" fontId="2" fillId="0" borderId="12" xfId="0" applyNumberFormat="1" applyFont="1" applyFill="1" applyBorder="1" applyAlignment="1">
      <alignment horizontal="distributed" vertical="center"/>
    </xf>
    <xf numFmtId="49" fontId="2" fillId="0" borderId="13" xfId="0" applyNumberFormat="1" applyFont="1" applyFill="1" applyBorder="1" applyAlignment="1">
      <alignment horizontal="right" vertical="center"/>
    </xf>
    <xf numFmtId="49" fontId="5" fillId="0" borderId="14" xfId="0" applyNumberFormat="1" applyFont="1" applyFill="1" applyBorder="1" applyAlignment="1">
      <alignment horizontal="left" vertical="top"/>
    </xf>
    <xf numFmtId="49" fontId="2" fillId="0" borderId="13" xfId="0" applyNumberFormat="1" applyFont="1" applyFill="1" applyBorder="1" applyAlignment="1">
      <alignment horizontal="distributed" vertical="center"/>
    </xf>
    <xf numFmtId="49" fontId="3" fillId="0" borderId="11" xfId="0" applyNumberFormat="1" applyFont="1" applyFill="1" applyBorder="1" applyAlignment="1">
      <alignment horizontal="right" vertical="center"/>
    </xf>
    <xf numFmtId="49" fontId="1" fillId="0" borderId="15" xfId="0" applyNumberFormat="1" applyFont="1" applyFill="1" applyBorder="1" applyAlignment="1">
      <alignment horizontal="left" vertical="top"/>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6"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15" xfId="0" applyNumberFormat="1" applyFont="1" applyFill="1" applyBorder="1" applyAlignment="1">
      <alignment/>
    </xf>
    <xf numFmtId="49" fontId="3" fillId="0" borderId="12" xfId="0" applyNumberFormat="1" applyFont="1" applyFill="1" applyBorder="1" applyAlignment="1">
      <alignment horizontal="distributed" vertical="center"/>
    </xf>
    <xf numFmtId="49" fontId="1" fillId="0" borderId="12" xfId="0" applyNumberFormat="1" applyFont="1" applyFill="1" applyBorder="1" applyAlignment="1">
      <alignment horizontal="distributed" vertical="center"/>
    </xf>
    <xf numFmtId="49" fontId="3" fillId="0" borderId="18" xfId="0" applyNumberFormat="1" applyFont="1" applyFill="1" applyBorder="1" applyAlignment="1">
      <alignment horizontal="right" vertical="center"/>
    </xf>
    <xf numFmtId="49" fontId="5" fillId="0" borderId="12" xfId="0" applyNumberFormat="1"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49" fontId="2" fillId="0" borderId="13" xfId="0" applyNumberFormat="1" applyFont="1" applyFill="1" applyBorder="1" applyAlignment="1">
      <alignment horizontal="center"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2" fillId="0" borderId="22" xfId="0" applyNumberFormat="1" applyFont="1" applyFill="1" applyBorder="1" applyAlignment="1">
      <alignment/>
    </xf>
    <xf numFmtId="49" fontId="2" fillId="0" borderId="23" xfId="0" applyNumberFormat="1" applyFont="1" applyFill="1" applyBorder="1" applyAlignment="1">
      <alignment/>
    </xf>
    <xf numFmtId="49" fontId="2" fillId="0" borderId="22" xfId="0" applyNumberFormat="1" applyFont="1" applyFill="1" applyBorder="1" applyAlignment="1">
      <alignment horizontal="right" vertical="center"/>
    </xf>
    <xf numFmtId="49" fontId="2" fillId="0" borderId="10" xfId="0" applyNumberFormat="1" applyFont="1" applyFill="1" applyBorder="1" applyAlignment="1">
      <alignment horizontal="distributed" vertical="center" wrapText="1"/>
    </xf>
    <xf numFmtId="49" fontId="3" fillId="0" borderId="2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1" fillId="0" borderId="25" xfId="0" applyNumberFormat="1" applyFont="1" applyFill="1" applyBorder="1" applyAlignment="1">
      <alignment horizontal="center" vertical="top"/>
    </xf>
    <xf numFmtId="49" fontId="2" fillId="0" borderId="17" xfId="0" applyNumberFormat="1" applyFont="1" applyFill="1" applyBorder="1" applyAlignment="1">
      <alignment vertical="center"/>
    </xf>
    <xf numFmtId="49" fontId="1" fillId="0" borderId="12" xfId="0" applyNumberFormat="1" applyFont="1" applyFill="1" applyBorder="1" applyAlignment="1">
      <alignment horizontal="distributed" vertical="center" wrapText="1"/>
    </xf>
    <xf numFmtId="49" fontId="2" fillId="0" borderId="26" xfId="0" applyNumberFormat="1" applyFont="1" applyFill="1" applyBorder="1" applyAlignment="1">
      <alignment horizontal="right" vertical="center"/>
    </xf>
    <xf numFmtId="49" fontId="5" fillId="0" borderId="25" xfId="0" applyNumberFormat="1" applyFont="1" applyFill="1" applyBorder="1" applyAlignment="1">
      <alignment horizontal="center" vertical="top"/>
    </xf>
    <xf numFmtId="49" fontId="2" fillId="0" borderId="23" xfId="0" applyNumberFormat="1" applyFont="1" applyFill="1" applyBorder="1" applyAlignment="1">
      <alignment vertical="center"/>
    </xf>
    <xf numFmtId="49" fontId="2" fillId="0" borderId="27" xfId="0" applyNumberFormat="1" applyFont="1" applyFill="1" applyBorder="1" applyAlignment="1">
      <alignment horizontal="distributed" vertical="center"/>
    </xf>
    <xf numFmtId="49" fontId="5" fillId="0" borderId="28" xfId="0" applyNumberFormat="1" applyFont="1" applyFill="1" applyBorder="1" applyAlignment="1">
      <alignment horizontal="center" vertical="top"/>
    </xf>
    <xf numFmtId="49" fontId="5" fillId="0" borderId="17" xfId="0" applyNumberFormat="1" applyFont="1" applyFill="1" applyBorder="1" applyAlignment="1">
      <alignment horizontal="center" vertical="top"/>
    </xf>
    <xf numFmtId="49" fontId="2" fillId="0" borderId="17" xfId="0" applyNumberFormat="1" applyFont="1" applyFill="1" applyBorder="1" applyAlignment="1">
      <alignment/>
    </xf>
    <xf numFmtId="49" fontId="2" fillId="0" borderId="17" xfId="0" applyNumberFormat="1" applyFont="1" applyFill="1" applyBorder="1" applyAlignment="1">
      <alignment/>
    </xf>
    <xf numFmtId="0" fontId="2" fillId="0" borderId="29" xfId="0" applyFont="1" applyFill="1" applyBorder="1" applyAlignment="1">
      <alignment/>
    </xf>
    <xf numFmtId="0" fontId="2" fillId="0" borderId="30" xfId="0" applyFont="1" applyFill="1" applyBorder="1" applyAlignment="1">
      <alignment/>
    </xf>
    <xf numFmtId="49" fontId="9" fillId="0" borderId="14" xfId="0" applyNumberFormat="1" applyFont="1" applyFill="1" applyBorder="1" applyAlignment="1">
      <alignment horizontal="left" vertical="top"/>
    </xf>
    <xf numFmtId="49" fontId="5" fillId="0" borderId="10" xfId="0" applyNumberFormat="1" applyFont="1" applyFill="1" applyBorder="1" applyAlignment="1">
      <alignment horizontal="right" vertical="center" wrapText="1"/>
    </xf>
    <xf numFmtId="49" fontId="5" fillId="0" borderId="31" xfId="0" applyNumberFormat="1" applyFont="1" applyFill="1" applyBorder="1" applyAlignment="1">
      <alignment horizontal="right" vertical="center"/>
    </xf>
    <xf numFmtId="49" fontId="6" fillId="0" borderId="12"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5" fillId="0" borderId="26" xfId="0" applyNumberFormat="1" applyFont="1" applyFill="1" applyBorder="1" applyAlignment="1">
      <alignment horizontal="center" vertical="top"/>
    </xf>
    <xf numFmtId="49" fontId="2" fillId="0" borderId="26" xfId="0" applyNumberFormat="1" applyFont="1" applyFill="1" applyBorder="1" applyAlignment="1">
      <alignment/>
    </xf>
    <xf numFmtId="49" fontId="2" fillId="0" borderId="26" xfId="0" applyNumberFormat="1" applyFont="1" applyFill="1" applyBorder="1" applyAlignment="1">
      <alignment/>
    </xf>
    <xf numFmtId="49" fontId="5" fillId="0" borderId="32" xfId="0" applyNumberFormat="1" applyFont="1" applyFill="1" applyBorder="1" applyAlignment="1">
      <alignment horizontal="right" vertical="center" wrapText="1"/>
    </xf>
    <xf numFmtId="49" fontId="6" fillId="0" borderId="12" xfId="0" applyNumberFormat="1" applyFont="1" applyFill="1" applyBorder="1" applyAlignment="1">
      <alignment vertical="center" shrinkToFit="1"/>
    </xf>
    <xf numFmtId="49" fontId="2" fillId="0" borderId="20" xfId="0" applyNumberFormat="1" applyFont="1" applyFill="1" applyBorder="1" applyAlignment="1">
      <alignment/>
    </xf>
    <xf numFmtId="49" fontId="5" fillId="0" borderId="31" xfId="0" applyNumberFormat="1" applyFont="1" applyFill="1" applyBorder="1" applyAlignment="1">
      <alignment horizontal="right" vertical="center" wrapText="1"/>
    </xf>
    <xf numFmtId="49" fontId="2" fillId="0" borderId="33" xfId="0" applyNumberFormat="1" applyFont="1" applyFill="1" applyBorder="1" applyAlignment="1">
      <alignment horizontal="right" vertical="center"/>
    </xf>
    <xf numFmtId="49" fontId="2" fillId="0" borderId="34" xfId="0" applyNumberFormat="1" applyFont="1" applyFill="1" applyBorder="1" applyAlignment="1">
      <alignment vertical="center"/>
    </xf>
    <xf numFmtId="49" fontId="2" fillId="0" borderId="35" xfId="0" applyNumberFormat="1" applyFont="1" applyFill="1" applyBorder="1" applyAlignment="1">
      <alignment/>
    </xf>
    <xf numFmtId="183" fontId="3" fillId="0" borderId="11" xfId="49" applyNumberFormat="1" applyFont="1" applyFill="1" applyBorder="1" applyAlignment="1">
      <alignment horizontal="right" vertical="center"/>
    </xf>
    <xf numFmtId="183" fontId="3" fillId="0" borderId="11" xfId="49" applyNumberFormat="1" applyFont="1" applyFill="1" applyBorder="1" applyAlignment="1">
      <alignment vertical="center"/>
    </xf>
    <xf numFmtId="183" fontId="3" fillId="0" borderId="11" xfId="0" applyNumberFormat="1" applyFont="1" applyFill="1" applyBorder="1" applyAlignment="1">
      <alignment horizontal="right" vertical="center"/>
    </xf>
    <xf numFmtId="38" fontId="3" fillId="0" borderId="11" xfId="49" applyFont="1" applyFill="1" applyBorder="1" applyAlignment="1">
      <alignment horizontal="right" vertical="center"/>
    </xf>
    <xf numFmtId="183" fontId="3" fillId="0" borderId="36" xfId="0" applyNumberFormat="1" applyFont="1" applyFill="1" applyBorder="1" applyAlignment="1">
      <alignment horizontal="right" vertical="center"/>
    </xf>
    <xf numFmtId="184" fontId="3" fillId="0" borderId="26"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49" fontId="2" fillId="0" borderId="25" xfId="0" applyNumberFormat="1" applyFont="1" applyFill="1" applyBorder="1" applyAlignment="1">
      <alignment vertical="center"/>
    </xf>
    <xf numFmtId="38" fontId="2" fillId="0" borderId="37" xfId="49" applyFont="1" applyFill="1" applyBorder="1" applyAlignment="1">
      <alignment horizontal="right" vertical="center"/>
    </xf>
    <xf numFmtId="49" fontId="3" fillId="0" borderId="11"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184" fontId="2" fillId="0" borderId="13" xfId="0" applyNumberFormat="1" applyFont="1" applyFill="1" applyBorder="1" applyAlignment="1">
      <alignment horizontal="right" vertical="center"/>
    </xf>
    <xf numFmtId="184" fontId="2" fillId="0" borderId="18" xfId="0" applyNumberFormat="1" applyFont="1" applyFill="1" applyBorder="1" applyAlignment="1">
      <alignment horizontal="right" vertical="center"/>
    </xf>
    <xf numFmtId="38" fontId="2" fillId="0" borderId="10" xfId="49" applyFont="1" applyFill="1" applyBorder="1" applyAlignment="1">
      <alignment horizontal="right" vertical="center"/>
    </xf>
    <xf numFmtId="38" fontId="2" fillId="0" borderId="31" xfId="49" applyFont="1" applyFill="1" applyBorder="1" applyAlignment="1">
      <alignment horizontal="right" vertical="center"/>
    </xf>
    <xf numFmtId="38" fontId="2" fillId="0" borderId="39" xfId="49" applyFont="1" applyFill="1" applyBorder="1" applyAlignment="1">
      <alignment horizontal="right" vertical="center"/>
    </xf>
    <xf numFmtId="38" fontId="2" fillId="0" borderId="11" xfId="49" applyFont="1" applyFill="1" applyBorder="1" applyAlignment="1">
      <alignment horizontal="right" vertical="center"/>
    </xf>
    <xf numFmtId="179" fontId="2" fillId="0" borderId="18" xfId="0" applyNumberFormat="1" applyFont="1" applyFill="1" applyBorder="1" applyAlignment="1">
      <alignment horizontal="right" vertical="center"/>
    </xf>
    <xf numFmtId="38" fontId="2" fillId="0" borderId="40" xfId="49" applyFont="1" applyFill="1" applyBorder="1" applyAlignment="1">
      <alignment horizontal="right" vertical="center"/>
    </xf>
    <xf numFmtId="38" fontId="2" fillId="0" borderId="11" xfId="49" applyFont="1" applyFill="1" applyBorder="1" applyAlignment="1">
      <alignment horizontal="right" vertical="center" wrapText="1"/>
    </xf>
    <xf numFmtId="179" fontId="2" fillId="0" borderId="37" xfId="49" applyNumberFormat="1" applyFont="1" applyFill="1" applyBorder="1" applyAlignment="1">
      <alignment horizontal="right" vertical="center"/>
    </xf>
    <xf numFmtId="49" fontId="2" fillId="0" borderId="11" xfId="0" applyNumberFormat="1" applyFont="1" applyFill="1" applyBorder="1" applyAlignment="1">
      <alignment horizontal="right" vertical="center"/>
    </xf>
    <xf numFmtId="38" fontId="2" fillId="0" borderId="11" xfId="49" applyFont="1" applyFill="1" applyBorder="1" applyAlignment="1">
      <alignment vertical="center" shrinkToFit="1"/>
    </xf>
    <xf numFmtId="182" fontId="2" fillId="0" borderId="13"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wrapText="1"/>
    </xf>
    <xf numFmtId="176" fontId="2" fillId="0" borderId="41" xfId="0" applyNumberFormat="1" applyFont="1" applyFill="1" applyBorder="1" applyAlignment="1">
      <alignment horizontal="right" vertical="center" wrapText="1"/>
    </xf>
    <xf numFmtId="38" fontId="2" fillId="0" borderId="24" xfId="49" applyFont="1" applyFill="1" applyBorder="1" applyAlignment="1">
      <alignment horizontal="right" vertical="center"/>
    </xf>
    <xf numFmtId="38" fontId="2" fillId="0" borderId="36" xfId="49" applyFont="1" applyFill="1" applyBorder="1" applyAlignment="1">
      <alignment horizontal="right" vertical="center"/>
    </xf>
    <xf numFmtId="182" fontId="2" fillId="0" borderId="18" xfId="0" applyNumberFormat="1" applyFont="1" applyFill="1" applyBorder="1" applyAlignment="1">
      <alignment vertical="center"/>
    </xf>
    <xf numFmtId="184" fontId="2" fillId="0" borderId="42" xfId="0" applyNumberFormat="1" applyFont="1" applyFill="1" applyBorder="1" applyAlignment="1">
      <alignment horizontal="right" vertical="center"/>
    </xf>
    <xf numFmtId="38" fontId="2" fillId="0" borderId="43" xfId="49" applyFont="1" applyFill="1" applyBorder="1" applyAlignment="1">
      <alignment horizontal="right" vertical="center"/>
    </xf>
    <xf numFmtId="0" fontId="2" fillId="0" borderId="37" xfId="0" applyNumberFormat="1" applyFont="1" applyFill="1" applyBorder="1" applyAlignment="1">
      <alignment vertical="center"/>
    </xf>
    <xf numFmtId="49" fontId="2" fillId="0" borderId="37" xfId="0" applyNumberFormat="1" applyFont="1" applyFill="1" applyBorder="1" applyAlignment="1">
      <alignment horizontal="right" vertical="center" shrinkToFit="1"/>
    </xf>
    <xf numFmtId="49" fontId="2" fillId="0" borderId="44"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35" xfId="0" applyNumberFormat="1" applyFont="1" applyFill="1" applyBorder="1" applyAlignment="1">
      <alignment horizontal="right" vertical="center" shrinkToFit="1"/>
    </xf>
    <xf numFmtId="49" fontId="2" fillId="0" borderId="14" xfId="0" applyNumberFormat="1" applyFont="1" applyFill="1" applyBorder="1" applyAlignment="1">
      <alignment horizontal="left" vertical="top" shrinkToFit="1"/>
    </xf>
    <xf numFmtId="49" fontId="2" fillId="0" borderId="38" xfId="0" applyNumberFormat="1" applyFont="1" applyFill="1" applyBorder="1" applyAlignment="1">
      <alignment horizontal="right" vertical="center"/>
    </xf>
    <xf numFmtId="49" fontId="2" fillId="0" borderId="36" xfId="0" applyNumberFormat="1" applyFont="1" applyFill="1" applyBorder="1" applyAlignment="1">
      <alignment horizontal="right" vertical="center"/>
    </xf>
    <xf numFmtId="185" fontId="2" fillId="0" borderId="37" xfId="0" applyNumberFormat="1" applyFont="1" applyFill="1" applyBorder="1" applyAlignment="1">
      <alignment horizontal="right" vertical="center"/>
    </xf>
    <xf numFmtId="185" fontId="2" fillId="0" borderId="18" xfId="0" applyNumberFormat="1" applyFont="1" applyFill="1" applyBorder="1" applyAlignment="1">
      <alignment horizontal="right" vertical="center"/>
    </xf>
    <xf numFmtId="185" fontId="2" fillId="0" borderId="42" xfId="0" applyNumberFormat="1" applyFont="1" applyFill="1" applyBorder="1" applyAlignment="1">
      <alignment horizontal="right" vertical="center"/>
    </xf>
    <xf numFmtId="177" fontId="2" fillId="0" borderId="37" xfId="49" applyNumberFormat="1" applyFont="1" applyFill="1" applyBorder="1" applyAlignment="1">
      <alignment horizontal="right" vertical="center"/>
    </xf>
    <xf numFmtId="180" fontId="2" fillId="0" borderId="37" xfId="0" applyNumberFormat="1" applyFont="1" applyFill="1" applyBorder="1" applyAlignment="1">
      <alignment horizontal="right" vertical="center"/>
    </xf>
    <xf numFmtId="180" fontId="2" fillId="0" borderId="13" xfId="0" applyNumberFormat="1" applyFont="1" applyFill="1" applyBorder="1" applyAlignment="1">
      <alignment horizontal="right" vertical="center"/>
    </xf>
    <xf numFmtId="49" fontId="2" fillId="0" borderId="0" xfId="0" applyNumberFormat="1" applyFont="1" applyAlignment="1">
      <alignment/>
    </xf>
    <xf numFmtId="38" fontId="2" fillId="0" borderId="11" xfId="49" applyFont="1" applyFill="1" applyBorder="1" applyAlignment="1">
      <alignment vertical="center"/>
    </xf>
    <xf numFmtId="179" fontId="2" fillId="0" borderId="22" xfId="0" applyNumberFormat="1" applyFont="1" applyFill="1" applyBorder="1" applyAlignment="1">
      <alignment horizontal="right" vertical="center"/>
    </xf>
    <xf numFmtId="49" fontId="3" fillId="0" borderId="17" xfId="0" applyNumberFormat="1" applyFont="1" applyFill="1" applyBorder="1" applyAlignment="1">
      <alignment horizontal="center" vertical="center"/>
    </xf>
    <xf numFmtId="49" fontId="2" fillId="0" borderId="38" xfId="0" applyNumberFormat="1" applyFont="1" applyFill="1" applyBorder="1" applyAlignment="1">
      <alignment horizontal="center"/>
    </xf>
    <xf numFmtId="49" fontId="5" fillId="0" borderId="25" xfId="0" applyNumberFormat="1" applyFont="1" applyFill="1" applyBorder="1" applyAlignment="1">
      <alignment vertical="center" shrinkToFit="1"/>
    </xf>
    <xf numFmtId="185" fontId="2" fillId="0" borderId="37" xfId="0" applyNumberFormat="1" applyFont="1" applyFill="1" applyBorder="1" applyAlignment="1">
      <alignment vertical="center"/>
    </xf>
    <xf numFmtId="49" fontId="2" fillId="0" borderId="37" xfId="0" applyNumberFormat="1" applyFont="1" applyFill="1" applyBorder="1" applyAlignment="1">
      <alignment horizontal="distributed" vertical="center"/>
    </xf>
    <xf numFmtId="49" fontId="2" fillId="0" borderId="46" xfId="0" applyNumberFormat="1" applyFont="1" applyFill="1" applyBorder="1" applyAlignment="1">
      <alignment horizontal="center" vertical="center"/>
    </xf>
    <xf numFmtId="186" fontId="2" fillId="0" borderId="37" xfId="61" applyNumberFormat="1" applyFont="1" applyFill="1" applyBorder="1" applyAlignment="1">
      <alignment horizontal="right" vertical="center"/>
      <protection/>
    </xf>
    <xf numFmtId="0" fontId="3" fillId="0" borderId="17" xfId="61" applyFont="1" applyFill="1" applyBorder="1" applyAlignment="1">
      <alignment vertical="top"/>
      <protection/>
    </xf>
    <xf numFmtId="49" fontId="0" fillId="0" borderId="0" xfId="0" applyNumberFormat="1" applyFont="1" applyFill="1" applyAlignment="1">
      <alignment/>
    </xf>
    <xf numFmtId="49" fontId="0" fillId="0" borderId="47" xfId="0" applyNumberFormat="1" applyFont="1" applyFill="1" applyBorder="1" applyAlignment="1">
      <alignment horizontal="center" vertical="center"/>
    </xf>
    <xf numFmtId="49" fontId="0" fillId="0" borderId="0" xfId="0" applyNumberFormat="1" applyFont="1" applyFill="1" applyAlignment="1">
      <alignment horizontal="center"/>
    </xf>
    <xf numFmtId="49" fontId="0"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11"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0" fontId="0" fillId="0" borderId="48" xfId="0" applyFont="1" applyFill="1" applyBorder="1" applyAlignment="1">
      <alignment horizontal="center"/>
    </xf>
    <xf numFmtId="49" fontId="0" fillId="0" borderId="21" xfId="0" applyNumberFormat="1" applyFont="1" applyFill="1" applyBorder="1" applyAlignment="1">
      <alignment/>
    </xf>
    <xf numFmtId="0" fontId="0" fillId="0" borderId="49" xfId="0" applyFont="1" applyFill="1" applyBorder="1" applyAlignment="1">
      <alignment horizont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29" xfId="0" applyFont="1" applyFill="1" applyBorder="1" applyAlignment="1">
      <alignment/>
    </xf>
    <xf numFmtId="0" fontId="2" fillId="0"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xf>
    <xf numFmtId="0" fontId="0" fillId="0" borderId="50" xfId="0" applyFont="1" applyFill="1" applyBorder="1" applyAlignment="1">
      <alignment/>
    </xf>
    <xf numFmtId="49" fontId="0" fillId="0" borderId="30" xfId="0" applyNumberFormat="1" applyFont="1" applyFill="1" applyBorder="1" applyAlignment="1">
      <alignment horizontal="right" vertical="center"/>
    </xf>
    <xf numFmtId="49" fontId="3" fillId="0" borderId="37" xfId="0" applyNumberFormat="1" applyFont="1" applyFill="1" applyBorder="1" applyAlignment="1">
      <alignment vertical="center"/>
    </xf>
    <xf numFmtId="49" fontId="3" fillId="0" borderId="25" xfId="0" applyNumberFormat="1" applyFont="1" applyFill="1" applyBorder="1" applyAlignment="1">
      <alignment vertical="center" shrinkToFit="1"/>
    </xf>
    <xf numFmtId="49" fontId="3" fillId="0" borderId="37" xfId="0" applyNumberFormat="1" applyFont="1" applyFill="1" applyBorder="1" applyAlignment="1">
      <alignment horizontal="right" vertical="center"/>
    </xf>
    <xf numFmtId="49" fontId="3" fillId="0" borderId="11" xfId="0" applyNumberFormat="1" applyFont="1" applyFill="1" applyBorder="1" applyAlignment="1">
      <alignment vertical="center"/>
    </xf>
    <xf numFmtId="49" fontId="2" fillId="0" borderId="51"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36" xfId="0" applyNumberFormat="1" applyFont="1" applyFill="1" applyBorder="1" applyAlignment="1">
      <alignment vertical="center"/>
    </xf>
    <xf numFmtId="49" fontId="3" fillId="0" borderId="42" xfId="0" applyNumberFormat="1" applyFont="1" applyFill="1" applyBorder="1" applyAlignment="1">
      <alignment horizontal="right" vertical="center"/>
    </xf>
    <xf numFmtId="49" fontId="3" fillId="0" borderId="23"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42" xfId="0" applyNumberFormat="1" applyFont="1" applyFill="1" applyBorder="1" applyAlignment="1">
      <alignment vertical="center"/>
    </xf>
    <xf numFmtId="49" fontId="3" fillId="0" borderId="28" xfId="0" applyNumberFormat="1" applyFont="1" applyFill="1" applyBorder="1" applyAlignment="1">
      <alignment vertical="center" shrinkToFit="1"/>
    </xf>
    <xf numFmtId="49" fontId="2" fillId="0" borderId="51" xfId="0" applyNumberFormat="1" applyFont="1" applyFill="1" applyBorder="1" applyAlignment="1">
      <alignment horizontal="center" vertical="center"/>
    </xf>
    <xf numFmtId="49" fontId="2" fillId="0" borderId="52" xfId="0" applyNumberFormat="1" applyFont="1" applyFill="1" applyBorder="1" applyAlignment="1">
      <alignment horizontal="center" vertical="top"/>
    </xf>
    <xf numFmtId="0" fontId="0" fillId="0" borderId="53" xfId="0" applyFont="1" applyFill="1" applyBorder="1" applyAlignment="1">
      <alignment vertical="center" shrinkToFit="1"/>
    </xf>
    <xf numFmtId="0" fontId="0" fillId="0" borderId="53" xfId="0" applyFont="1" applyFill="1" applyBorder="1" applyAlignment="1">
      <alignment vertical="center"/>
    </xf>
    <xf numFmtId="49" fontId="2" fillId="0" borderId="36" xfId="0" applyNumberFormat="1" applyFont="1" applyFill="1" applyBorder="1" applyAlignment="1">
      <alignment horizontal="distributed" vertical="center"/>
    </xf>
    <xf numFmtId="49" fontId="0" fillId="0" borderId="54" xfId="0" applyNumberFormat="1" applyFont="1" applyFill="1" applyBorder="1" applyAlignment="1">
      <alignment horizontal="center" vertical="center" shrinkToFit="1"/>
    </xf>
    <xf numFmtId="0" fontId="0" fillId="0" borderId="55" xfId="0" applyFont="1" applyFill="1" applyBorder="1" applyAlignment="1">
      <alignment vertical="center"/>
    </xf>
    <xf numFmtId="49" fontId="2" fillId="0" borderId="42" xfId="0" applyNumberFormat="1" applyFont="1" applyFill="1" applyBorder="1" applyAlignment="1">
      <alignment horizontal="right" vertical="center"/>
    </xf>
    <xf numFmtId="49" fontId="2" fillId="0" borderId="28" xfId="0" applyNumberFormat="1" applyFont="1" applyFill="1" applyBorder="1" applyAlignment="1">
      <alignment vertic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11" fillId="0" borderId="33" xfId="0" applyNumberFormat="1" applyFont="1" applyFill="1" applyBorder="1" applyAlignment="1">
      <alignment horizontal="distributed" vertical="center"/>
    </xf>
    <xf numFmtId="49" fontId="11" fillId="0" borderId="56" xfId="0" applyNumberFormat="1" applyFont="1" applyFill="1" applyBorder="1" applyAlignment="1">
      <alignment/>
    </xf>
    <xf numFmtId="49" fontId="0" fillId="0" borderId="35" xfId="0" applyNumberFormat="1" applyFont="1" applyFill="1" applyBorder="1" applyAlignment="1">
      <alignment/>
    </xf>
    <xf numFmtId="49" fontId="11" fillId="0" borderId="42" xfId="0" applyNumberFormat="1" applyFont="1" applyFill="1" applyBorder="1" applyAlignment="1">
      <alignment horizontal="distributed" vertical="center"/>
    </xf>
    <xf numFmtId="49" fontId="11" fillId="0" borderId="23" xfId="0" applyNumberFormat="1" applyFont="1" applyFill="1" applyBorder="1" applyAlignment="1">
      <alignment/>
    </xf>
    <xf numFmtId="49" fontId="2" fillId="0" borderId="57" xfId="0" applyNumberFormat="1" applyFont="1" applyFill="1" applyBorder="1" applyAlignment="1">
      <alignment horizontal="center" vertical="center"/>
    </xf>
    <xf numFmtId="49" fontId="2" fillId="0" borderId="37" xfId="0" applyNumberFormat="1" applyFont="1" applyFill="1" applyBorder="1" applyAlignment="1">
      <alignment vertical="center"/>
    </xf>
    <xf numFmtId="49" fontId="3" fillId="0" borderId="17" xfId="0" applyNumberFormat="1" applyFont="1" applyFill="1" applyBorder="1" applyAlignment="1">
      <alignment horizontal="center" vertical="top"/>
    </xf>
    <xf numFmtId="49" fontId="3" fillId="0" borderId="38" xfId="0" applyNumberFormat="1" applyFont="1" applyFill="1" applyBorder="1" applyAlignment="1">
      <alignment horizontal="right"/>
    </xf>
    <xf numFmtId="49" fontId="0" fillId="0" borderId="52" xfId="0" applyNumberFormat="1" applyFont="1" applyFill="1" applyBorder="1" applyAlignment="1">
      <alignment/>
    </xf>
    <xf numFmtId="49" fontId="2" fillId="0" borderId="52" xfId="0" applyNumberFormat="1" applyFont="1" applyFill="1" applyBorder="1" applyAlignment="1">
      <alignment horizontal="center" vertical="top" wrapText="1"/>
    </xf>
    <xf numFmtId="49" fontId="3" fillId="0" borderId="25" xfId="0" applyNumberFormat="1" applyFont="1" applyFill="1" applyBorder="1" applyAlignment="1">
      <alignment vertical="top"/>
    </xf>
    <xf numFmtId="49" fontId="3" fillId="0" borderId="17" xfId="0" applyNumberFormat="1" applyFont="1" applyFill="1" applyBorder="1" applyAlignment="1">
      <alignment vertical="top"/>
    </xf>
    <xf numFmtId="49" fontId="2" fillId="0" borderId="42" xfId="0" applyNumberFormat="1" applyFont="1" applyFill="1" applyBorder="1" applyAlignment="1">
      <alignment vertical="center"/>
    </xf>
    <xf numFmtId="49" fontId="3" fillId="0" borderId="23" xfId="0" applyNumberFormat="1" applyFont="1" applyFill="1" applyBorder="1" applyAlignment="1">
      <alignment horizontal="center" vertical="top"/>
    </xf>
    <xf numFmtId="49" fontId="2" fillId="0" borderId="54" xfId="0" applyNumberFormat="1" applyFont="1" applyFill="1" applyBorder="1" applyAlignment="1">
      <alignment horizontal="center" vertical="top"/>
    </xf>
    <xf numFmtId="49" fontId="3" fillId="0" borderId="23" xfId="0" applyNumberFormat="1" applyFont="1" applyFill="1" applyBorder="1" applyAlignment="1">
      <alignment vertical="top"/>
    </xf>
    <xf numFmtId="49" fontId="3" fillId="0" borderId="28" xfId="0" applyNumberFormat="1" applyFont="1" applyFill="1" applyBorder="1" applyAlignment="1">
      <alignment vertical="top"/>
    </xf>
    <xf numFmtId="49" fontId="2" fillId="0" borderId="0" xfId="0" applyNumberFormat="1" applyFont="1" applyFill="1" applyBorder="1" applyAlignment="1">
      <alignment vertical="center"/>
    </xf>
    <xf numFmtId="49" fontId="3" fillId="0" borderId="5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5" xfId="0" applyNumberFormat="1" applyFont="1" applyFill="1" applyBorder="1" applyAlignment="1">
      <alignment horizontal="right" vertical="center"/>
    </xf>
    <xf numFmtId="49" fontId="2" fillId="0" borderId="58" xfId="0" applyNumberFormat="1" applyFont="1" applyFill="1" applyBorder="1" applyAlignment="1">
      <alignment vertical="center"/>
    </xf>
    <xf numFmtId="49" fontId="0" fillId="0" borderId="15" xfId="0" applyNumberFormat="1" applyFont="1" applyFill="1" applyBorder="1" applyAlignment="1">
      <alignment horizontal="right" vertical="center"/>
    </xf>
    <xf numFmtId="49" fontId="2" fillId="0" borderId="59" xfId="0" applyNumberFormat="1" applyFont="1" applyFill="1" applyBorder="1" applyAlignment="1">
      <alignment horizontal="center" vertical="center"/>
    </xf>
    <xf numFmtId="49" fontId="0" fillId="0" borderId="50" xfId="0" applyNumberFormat="1" applyFont="1" applyFill="1" applyBorder="1" applyAlignment="1">
      <alignment horizontal="right" vertical="center"/>
    </xf>
    <xf numFmtId="49" fontId="0" fillId="0" borderId="60" xfId="0" applyNumberFormat="1" applyFont="1" applyFill="1" applyBorder="1" applyAlignment="1">
      <alignment vertical="center"/>
    </xf>
    <xf numFmtId="49" fontId="0" fillId="0" borderId="25" xfId="0" applyNumberFormat="1" applyFont="1" applyFill="1" applyBorder="1" applyAlignment="1">
      <alignment vertical="center"/>
    </xf>
    <xf numFmtId="49" fontId="2" fillId="0" borderId="21" xfId="0" applyNumberFormat="1" applyFont="1" applyFill="1" applyBorder="1" applyAlignment="1">
      <alignment horizontal="center" vertical="center"/>
    </xf>
    <xf numFmtId="49" fontId="0" fillId="0" borderId="42"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29" xfId="0" applyNumberFormat="1" applyFont="1" applyFill="1" applyBorder="1" applyAlignment="1">
      <alignment vertical="center"/>
    </xf>
    <xf numFmtId="49" fontId="2" fillId="0" borderId="61" xfId="0" applyNumberFormat="1" applyFont="1" applyFill="1" applyBorder="1" applyAlignment="1">
      <alignment horizontal="center" wrapText="1"/>
    </xf>
    <xf numFmtId="49" fontId="0" fillId="0" borderId="0" xfId="0" applyNumberFormat="1" applyFont="1" applyFill="1" applyBorder="1" applyAlignment="1">
      <alignment vertical="center"/>
    </xf>
    <xf numFmtId="49" fontId="2" fillId="0" borderId="37" xfId="0" applyNumberFormat="1" applyFont="1" applyFill="1" applyBorder="1" applyAlignment="1">
      <alignment horizontal="right" vertical="center"/>
    </xf>
    <xf numFmtId="180" fontId="2" fillId="0" borderId="42" xfId="0" applyNumberFormat="1" applyFont="1" applyFill="1" applyBorder="1" applyAlignment="1">
      <alignment horizontal="right" vertical="center"/>
    </xf>
    <xf numFmtId="49" fontId="3" fillId="0" borderId="46" xfId="0" applyNumberFormat="1" applyFont="1" applyFill="1" applyBorder="1" applyAlignment="1">
      <alignment horizontal="left" vertical="center" shrinkToFit="1"/>
    </xf>
    <xf numFmtId="49" fontId="3" fillId="0" borderId="26" xfId="0" applyNumberFormat="1" applyFont="1" applyFill="1" applyBorder="1" applyAlignment="1">
      <alignment horizontal="left" vertical="center" shrinkToFit="1"/>
    </xf>
    <xf numFmtId="49" fontId="3" fillId="0" borderId="17" xfId="0" applyNumberFormat="1" applyFont="1" applyFill="1" applyBorder="1" applyAlignment="1">
      <alignment horizontal="left" vertical="center" shrinkToFit="1"/>
    </xf>
    <xf numFmtId="49" fontId="0" fillId="0" borderId="35" xfId="0" applyNumberFormat="1" applyFont="1" applyFill="1" applyBorder="1" applyAlignment="1">
      <alignment horizontal="center"/>
    </xf>
    <xf numFmtId="49" fontId="3" fillId="0" borderId="62"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180" fontId="5" fillId="0" borderId="18"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180" fontId="5" fillId="0" borderId="63" xfId="0" applyNumberFormat="1" applyFont="1" applyFill="1" applyBorder="1" applyAlignment="1">
      <alignment horizontal="center" wrapText="1"/>
    </xf>
    <xf numFmtId="0" fontId="5" fillId="0" borderId="64" xfId="0" applyFont="1" applyFill="1" applyBorder="1" applyAlignment="1">
      <alignment horizontal="center" wrapText="1"/>
    </xf>
    <xf numFmtId="49" fontId="2" fillId="0" borderId="26" xfId="0" applyNumberFormat="1" applyFont="1" applyFill="1" applyBorder="1" applyAlignment="1">
      <alignment horizontal="distributed" vertical="center"/>
    </xf>
    <xf numFmtId="49" fontId="2" fillId="0" borderId="26" xfId="0" applyNumberFormat="1" applyFont="1" applyFill="1" applyBorder="1" applyAlignment="1">
      <alignment vertical="center" shrinkToFit="1"/>
    </xf>
    <xf numFmtId="49" fontId="3" fillId="0" borderId="26" xfId="0" applyNumberFormat="1" applyFont="1" applyFill="1" applyBorder="1" applyAlignment="1">
      <alignment vertical="center" shrinkToFit="1"/>
    </xf>
    <xf numFmtId="49" fontId="2" fillId="0" borderId="46" xfId="0" applyNumberFormat="1" applyFont="1" applyFill="1" applyBorder="1" applyAlignment="1">
      <alignment horizontal="distributed" vertical="center"/>
    </xf>
    <xf numFmtId="49" fontId="2" fillId="0" borderId="17" xfId="0" applyNumberFormat="1" applyFont="1" applyFill="1" applyBorder="1" applyAlignment="1">
      <alignment horizontal="distributed" vertical="center"/>
    </xf>
    <xf numFmtId="49" fontId="2" fillId="0" borderId="65" xfId="0" applyNumberFormat="1" applyFont="1" applyFill="1" applyBorder="1" applyAlignment="1">
      <alignment horizontal="distributed" vertical="center" shrinkToFit="1"/>
    </xf>
    <xf numFmtId="0" fontId="0" fillId="0" borderId="17" xfId="0" applyFont="1" applyFill="1" applyBorder="1" applyAlignment="1">
      <alignment vertical="center" shrinkToFit="1"/>
    </xf>
    <xf numFmtId="49" fontId="2" fillId="0" borderId="6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67" xfId="0" applyFont="1" applyFill="1" applyBorder="1" applyAlignment="1">
      <alignment vertical="center"/>
    </xf>
    <xf numFmtId="49" fontId="3" fillId="0" borderId="18" xfId="0" applyNumberFormat="1" applyFont="1" applyFill="1" applyBorder="1" applyAlignment="1">
      <alignment horizontal="center" wrapText="1"/>
    </xf>
    <xf numFmtId="49" fontId="3" fillId="0" borderId="13" xfId="0" applyNumberFormat="1" applyFont="1" applyFill="1" applyBorder="1" applyAlignment="1">
      <alignment wrapText="1"/>
    </xf>
    <xf numFmtId="0" fontId="0" fillId="0" borderId="53" xfId="0" applyFont="1" applyFill="1" applyBorder="1" applyAlignment="1">
      <alignment wrapText="1"/>
    </xf>
    <xf numFmtId="49" fontId="3" fillId="0" borderId="66" xfId="0" applyNumberFormat="1" applyFont="1" applyFill="1" applyBorder="1" applyAlignment="1">
      <alignment horizontal="center" vertical="top" wrapText="1"/>
    </xf>
    <xf numFmtId="49" fontId="3" fillId="0" borderId="0" xfId="0" applyNumberFormat="1" applyFont="1" applyFill="1" applyBorder="1" applyAlignment="1">
      <alignment vertical="top" wrapText="1"/>
    </xf>
    <xf numFmtId="0" fontId="0" fillId="0" borderId="67" xfId="0" applyFont="1" applyFill="1" applyBorder="1" applyAlignment="1">
      <alignment wrapText="1"/>
    </xf>
    <xf numFmtId="49" fontId="2" fillId="0" borderId="68"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60" xfId="0" applyNumberFormat="1" applyFont="1" applyFill="1" applyBorder="1" applyAlignment="1">
      <alignment horizontal="center" vertical="center"/>
    </xf>
    <xf numFmtId="180" fontId="0" fillId="0" borderId="37"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2" fillId="0" borderId="59" xfId="0" applyNumberFormat="1" applyFont="1" applyFill="1" applyBorder="1" applyAlignment="1">
      <alignment horizontal="distributed" vertical="center"/>
    </xf>
    <xf numFmtId="49" fontId="2" fillId="0" borderId="22" xfId="0" applyNumberFormat="1" applyFont="1" applyFill="1" applyBorder="1" applyAlignment="1">
      <alignment horizontal="distributed" vertical="center"/>
    </xf>
    <xf numFmtId="49" fontId="2" fillId="0" borderId="23" xfId="0" applyNumberFormat="1" applyFont="1" applyFill="1" applyBorder="1" applyAlignment="1">
      <alignment horizontal="distributed" vertical="center"/>
    </xf>
    <xf numFmtId="49" fontId="3" fillId="0" borderId="69"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2" fillId="0" borderId="38" xfId="0" applyNumberFormat="1" applyFont="1" applyFill="1" applyBorder="1" applyAlignment="1">
      <alignment horizontal="center" wrapText="1"/>
    </xf>
    <xf numFmtId="49" fontId="0" fillId="0" borderId="61" xfId="0" applyNumberFormat="1" applyFont="1" applyFill="1" applyBorder="1" applyAlignment="1">
      <alignment horizontal="center" wrapText="1"/>
    </xf>
    <xf numFmtId="0" fontId="0" fillId="0" borderId="26" xfId="0" applyNumberFormat="1" applyFont="1" applyFill="1" applyBorder="1" applyAlignment="1">
      <alignment horizontal="right" vertical="center"/>
    </xf>
    <xf numFmtId="49" fontId="2" fillId="0" borderId="71" xfId="0" applyNumberFormat="1" applyFont="1" applyFill="1" applyBorder="1" applyAlignment="1">
      <alignment horizontal="distributed" vertical="center"/>
    </xf>
    <xf numFmtId="49" fontId="0" fillId="0" borderId="13" xfId="0" applyNumberFormat="1" applyFont="1" applyFill="1" applyBorder="1" applyAlignment="1">
      <alignment horizontal="distributed" vertical="center"/>
    </xf>
    <xf numFmtId="49" fontId="0" fillId="0" borderId="14" xfId="0" applyNumberFormat="1" applyFont="1" applyFill="1" applyBorder="1" applyAlignment="1">
      <alignment horizontal="distributed" vertical="center"/>
    </xf>
    <xf numFmtId="49" fontId="0" fillId="0" borderId="26" xfId="0" applyNumberFormat="1" applyFont="1" applyFill="1" applyBorder="1" applyAlignment="1">
      <alignment horizontal="distributed" vertical="center"/>
    </xf>
    <xf numFmtId="49" fontId="0" fillId="0" borderId="17" xfId="0" applyNumberFormat="1" applyFont="1" applyFill="1" applyBorder="1" applyAlignment="1">
      <alignment horizontal="distributed" vertical="center"/>
    </xf>
    <xf numFmtId="49" fontId="2" fillId="0" borderId="72"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0" fontId="3" fillId="0" borderId="14" xfId="61" applyFont="1" applyFill="1" applyBorder="1" applyAlignment="1">
      <alignment vertical="top"/>
      <protection/>
    </xf>
    <xf numFmtId="0" fontId="3" fillId="0" borderId="64" xfId="61" applyFont="1" applyFill="1" applyBorder="1" applyAlignment="1">
      <alignment vertical="top"/>
      <protection/>
    </xf>
    <xf numFmtId="49" fontId="3" fillId="0" borderId="15" xfId="0" applyNumberFormat="1" applyFont="1" applyFill="1" applyBorder="1" applyAlignment="1">
      <alignment vertical="top"/>
    </xf>
    <xf numFmtId="49" fontId="3" fillId="0" borderId="30" xfId="0" applyNumberFormat="1" applyFont="1" applyFill="1" applyBorder="1" applyAlignment="1">
      <alignment vertical="top"/>
    </xf>
    <xf numFmtId="49" fontId="5" fillId="0" borderId="73" xfId="0" applyNumberFormat="1" applyFont="1" applyFill="1" applyBorder="1" applyAlignment="1">
      <alignment horizontal="distributed" vertical="center" wrapText="1"/>
    </xf>
    <xf numFmtId="49" fontId="5" fillId="0" borderId="34"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49" fontId="11" fillId="0" borderId="22" xfId="0" applyNumberFormat="1" applyFont="1" applyFill="1" applyBorder="1" applyAlignment="1">
      <alignment horizontal="distributed" vertical="center"/>
    </xf>
    <xf numFmtId="49" fontId="0" fillId="0" borderId="22" xfId="0" applyNumberFormat="1" applyFont="1" applyFill="1" applyBorder="1" applyAlignment="1">
      <alignment horizontal="distributed" vertical="center"/>
    </xf>
    <xf numFmtId="49" fontId="11" fillId="0" borderId="34" xfId="0" applyNumberFormat="1" applyFont="1" applyFill="1" applyBorder="1" applyAlignment="1">
      <alignment horizontal="distributed" vertical="center"/>
    </xf>
    <xf numFmtId="49" fontId="0" fillId="0" borderId="34" xfId="0" applyNumberFormat="1" applyFont="1" applyFill="1" applyBorder="1" applyAlignment="1">
      <alignment horizontal="distributed" vertical="center"/>
    </xf>
    <xf numFmtId="49" fontId="2" fillId="0" borderId="33" xfId="0" applyNumberFormat="1" applyFont="1" applyFill="1" applyBorder="1" applyAlignment="1">
      <alignment horizontal="center" vertical="center"/>
    </xf>
    <xf numFmtId="49" fontId="2" fillId="0" borderId="56" xfId="0" applyNumberFormat="1" applyFont="1" applyFill="1" applyBorder="1" applyAlignment="1">
      <alignment horizontal="center" vertical="center"/>
    </xf>
    <xf numFmtId="49" fontId="2" fillId="0" borderId="18" xfId="0" applyNumberFormat="1" applyFont="1" applyFill="1" applyBorder="1" applyAlignment="1">
      <alignment horizontal="right" vertical="center"/>
    </xf>
    <xf numFmtId="49" fontId="2" fillId="0" borderId="63" xfId="0" applyNumberFormat="1" applyFont="1" applyFill="1" applyBorder="1" applyAlignment="1">
      <alignment horizontal="right" vertical="center"/>
    </xf>
    <xf numFmtId="180" fontId="2" fillId="0" borderId="18"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180" fontId="0" fillId="0" borderId="63"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3" fontId="2" fillId="0" borderId="18" xfId="61" applyNumberFormat="1" applyFont="1" applyFill="1" applyBorder="1" applyAlignment="1">
      <alignment horizontal="right" vertical="center"/>
      <protection/>
    </xf>
    <xf numFmtId="3" fontId="2" fillId="0" borderId="63" xfId="61" applyNumberFormat="1" applyFont="1" applyFill="1" applyBorder="1" applyAlignment="1">
      <alignment horizontal="right" vertical="center"/>
      <protection/>
    </xf>
    <xf numFmtId="3" fontId="2" fillId="0" borderId="18" xfId="61" applyNumberFormat="1" applyFont="1" applyFill="1" applyBorder="1" applyAlignment="1">
      <alignment horizontal="right" vertical="center" shrinkToFit="1"/>
      <protection/>
    </xf>
    <xf numFmtId="3" fontId="2" fillId="0" borderId="63" xfId="61" applyNumberFormat="1" applyFont="1" applyFill="1" applyBorder="1" applyAlignment="1">
      <alignment horizontal="right" vertical="center" shrinkToFit="1"/>
      <protection/>
    </xf>
    <xf numFmtId="180" fontId="2" fillId="0" borderId="74"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49" fontId="0" fillId="0" borderId="7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63"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0" fillId="0" borderId="56" xfId="0" applyNumberFormat="1" applyFont="1" applyFill="1" applyBorder="1" applyAlignment="1">
      <alignment horizontal="center" vertical="center"/>
    </xf>
    <xf numFmtId="49" fontId="0" fillId="0" borderId="76"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5" fillId="0" borderId="33" xfId="0" applyNumberFormat="1" applyFont="1" applyFill="1" applyBorder="1" applyAlignment="1">
      <alignment horizontal="distributed" vertical="center" wrapText="1" shrinkToFit="1"/>
    </xf>
    <xf numFmtId="49" fontId="5" fillId="0" borderId="56" xfId="0" applyNumberFormat="1" applyFont="1" applyFill="1" applyBorder="1" applyAlignment="1">
      <alignment horizontal="distributed" vertical="center" shrinkToFit="1"/>
    </xf>
    <xf numFmtId="49" fontId="6" fillId="0" borderId="42" xfId="0" applyNumberFormat="1" applyFont="1" applyFill="1" applyBorder="1" applyAlignment="1">
      <alignment horizontal="distributed" vertical="center" wrapText="1"/>
    </xf>
    <xf numFmtId="49" fontId="6" fillId="0" borderId="23" xfId="0" applyNumberFormat="1" applyFont="1" applyFill="1" applyBorder="1" applyAlignment="1">
      <alignment horizontal="distributed" vertical="center" wrapText="1"/>
    </xf>
    <xf numFmtId="49" fontId="4" fillId="0" borderId="33"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77" xfId="0" applyNumberFormat="1" applyFont="1" applyFill="1" applyBorder="1" applyAlignment="1">
      <alignment horizontal="center" vertical="center"/>
    </xf>
    <xf numFmtId="49" fontId="0" fillId="0" borderId="78" xfId="0" applyNumberFormat="1" applyFont="1" applyFill="1" applyBorder="1" applyAlignment="1">
      <alignment horizontal="center" vertical="center"/>
    </xf>
    <xf numFmtId="49" fontId="12" fillId="0" borderId="35" xfId="0" applyNumberFormat="1" applyFont="1" applyFill="1" applyBorder="1" applyAlignment="1">
      <alignment horizontal="distributed" vertical="top"/>
    </xf>
    <xf numFmtId="49" fontId="0" fillId="0" borderId="35" xfId="0" applyNumberFormat="1" applyFont="1" applyFill="1" applyBorder="1" applyAlignment="1">
      <alignment/>
    </xf>
    <xf numFmtId="49" fontId="0" fillId="0" borderId="0" xfId="0" applyNumberFormat="1" applyFont="1" applyFill="1" applyBorder="1" applyAlignment="1">
      <alignment horizontal="center"/>
    </xf>
    <xf numFmtId="49" fontId="2" fillId="0" borderId="79" xfId="0" applyNumberFormat="1" applyFont="1" applyFill="1" applyBorder="1" applyAlignment="1">
      <alignment horizontal="distributed" vertical="center" wrapText="1"/>
    </xf>
    <xf numFmtId="49" fontId="2" fillId="0" borderId="20" xfId="0" applyNumberFormat="1" applyFont="1" applyFill="1" applyBorder="1" applyAlignment="1">
      <alignment horizontal="distributed" vertical="center" wrapText="1"/>
    </xf>
    <xf numFmtId="49" fontId="2" fillId="0" borderId="21" xfId="0" applyNumberFormat="1" applyFont="1" applyFill="1" applyBorder="1" applyAlignment="1">
      <alignment horizontal="distributed" vertical="center" wrapText="1"/>
    </xf>
    <xf numFmtId="49" fontId="5" fillId="0" borderId="17" xfId="0" applyNumberFormat="1" applyFont="1" applyFill="1" applyBorder="1" applyAlignment="1">
      <alignment vertical="top"/>
    </xf>
    <xf numFmtId="49" fontId="0" fillId="0" borderId="14" xfId="0" applyNumberFormat="1" applyFont="1" applyFill="1" applyBorder="1" applyAlignment="1">
      <alignment/>
    </xf>
    <xf numFmtId="49" fontId="2" fillId="0" borderId="63" xfId="0" applyNumberFormat="1" applyFont="1" applyFill="1" applyBorder="1" applyAlignment="1">
      <alignment horizontal="center" vertical="center"/>
    </xf>
    <xf numFmtId="49" fontId="0" fillId="0" borderId="64" xfId="0" applyNumberFormat="1" applyFont="1" applyFill="1" applyBorder="1" applyAlignment="1">
      <alignment/>
    </xf>
    <xf numFmtId="49" fontId="3" fillId="0" borderId="38"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54" xfId="0" applyNumberFormat="1" applyFont="1" applyFill="1" applyBorder="1" applyAlignment="1">
      <alignment horizontal="left" vertical="center" wrapText="1"/>
    </xf>
    <xf numFmtId="49" fontId="2" fillId="0" borderId="38"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80" xfId="0" applyNumberFormat="1" applyFont="1" applyFill="1" applyBorder="1" applyAlignment="1">
      <alignment horizontal="distributed" vertical="center" wrapText="1"/>
    </xf>
    <xf numFmtId="49" fontId="3" fillId="0" borderId="17" xfId="0" applyNumberFormat="1" applyFont="1" applyFill="1" applyBorder="1" applyAlignment="1">
      <alignment horizontal="center" vertical="top"/>
    </xf>
    <xf numFmtId="49" fontId="2" fillId="0" borderId="61" xfId="0" applyNumberFormat="1" applyFont="1" applyFill="1" applyBorder="1" applyAlignment="1">
      <alignment horizontal="center" shrinkToFit="1"/>
    </xf>
    <xf numFmtId="49" fontId="0" fillId="0" borderId="18" xfId="0" applyNumberFormat="1" applyFont="1" applyFill="1" applyBorder="1" applyAlignment="1">
      <alignment horizontal="left" vertical="top" wrapText="1"/>
    </xf>
    <xf numFmtId="49" fontId="0" fillId="0" borderId="13" xfId="0" applyNumberFormat="1" applyFont="1" applyFill="1" applyBorder="1" applyAlignment="1">
      <alignment vertical="top"/>
    </xf>
    <xf numFmtId="49" fontId="0" fillId="0" borderId="14" xfId="0" applyNumberFormat="1" applyFont="1" applyFill="1" applyBorder="1" applyAlignment="1">
      <alignment vertical="top"/>
    </xf>
    <xf numFmtId="49" fontId="0" fillId="0" borderId="44" xfId="0" applyNumberFormat="1" applyFont="1" applyFill="1" applyBorder="1" applyAlignment="1">
      <alignment vertical="top"/>
    </xf>
    <xf numFmtId="49" fontId="0" fillId="0" borderId="35" xfId="0" applyNumberFormat="1" applyFont="1" applyFill="1" applyBorder="1" applyAlignment="1">
      <alignment vertical="top"/>
    </xf>
    <xf numFmtId="49" fontId="0" fillId="0" borderId="45" xfId="0" applyNumberFormat="1" applyFont="1" applyFill="1" applyBorder="1" applyAlignment="1">
      <alignment vertical="top"/>
    </xf>
    <xf numFmtId="49" fontId="3" fillId="0" borderId="46" xfId="0" applyNumberFormat="1" applyFont="1" applyFill="1" applyBorder="1" applyAlignment="1">
      <alignment horizontal="distributed" vertical="center"/>
    </xf>
    <xf numFmtId="49" fontId="3" fillId="0" borderId="26" xfId="0" applyNumberFormat="1" applyFont="1" applyFill="1" applyBorder="1" applyAlignment="1">
      <alignment horizontal="distributed" vertical="center"/>
    </xf>
    <xf numFmtId="49" fontId="3" fillId="0" borderId="17" xfId="0" applyNumberFormat="1" applyFont="1" applyFill="1" applyBorder="1" applyAlignment="1">
      <alignment horizontal="distributed" vertical="center"/>
    </xf>
    <xf numFmtId="49" fontId="2" fillId="0" borderId="73" xfId="0" applyNumberFormat="1" applyFont="1" applyFill="1" applyBorder="1" applyAlignment="1">
      <alignment horizontal="center" vertical="center"/>
    </xf>
    <xf numFmtId="38" fontId="3" fillId="0" borderId="37" xfId="49" applyFont="1" applyFill="1" applyBorder="1" applyAlignment="1">
      <alignment horizontal="right" vertical="center"/>
    </xf>
    <xf numFmtId="38" fontId="3" fillId="0" borderId="17" xfId="49" applyFont="1" applyFill="1" applyBorder="1" applyAlignment="1">
      <alignment horizontal="right" vertical="center"/>
    </xf>
    <xf numFmtId="49" fontId="2" fillId="0" borderId="51"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0" fillId="0" borderId="52" xfId="0" applyNumberFormat="1" applyFont="1" applyFill="1" applyBorder="1" applyAlignment="1">
      <alignment vertical="center"/>
    </xf>
    <xf numFmtId="49" fontId="2" fillId="0" borderId="51"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81" xfId="0" applyNumberFormat="1" applyFont="1" applyFill="1" applyBorder="1" applyAlignment="1">
      <alignment horizontal="center" vertical="center" wrapText="1"/>
    </xf>
    <xf numFmtId="49" fontId="2" fillId="0" borderId="65" xfId="0" applyNumberFormat="1" applyFont="1" applyFill="1" applyBorder="1" applyAlignment="1">
      <alignment horizontal="center" vertical="center" shrinkToFit="1"/>
    </xf>
    <xf numFmtId="49" fontId="2" fillId="0" borderId="65" xfId="0" applyNumberFormat="1" applyFont="1" applyFill="1" applyBorder="1" applyAlignment="1">
      <alignment vertical="center" shrinkToFit="1"/>
    </xf>
    <xf numFmtId="49" fontId="0" fillId="0" borderId="29" xfId="0" applyNumberFormat="1" applyFont="1" applyFill="1" applyBorder="1" applyAlignment="1">
      <alignment horizontal="center" vertical="center"/>
    </xf>
    <xf numFmtId="49" fontId="2" fillId="0" borderId="8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64" xfId="0" applyFont="1" applyFill="1" applyBorder="1" applyAlignment="1">
      <alignment horizontal="center" vertical="center"/>
    </xf>
    <xf numFmtId="49" fontId="2" fillId="0" borderId="83" xfId="0" applyNumberFormat="1" applyFont="1" applyFill="1" applyBorder="1" applyAlignment="1">
      <alignment horizontal="distributed" vertical="center" shrinkToFit="1"/>
    </xf>
    <xf numFmtId="0" fontId="0" fillId="0" borderId="23" xfId="0" applyFont="1" applyFill="1" applyBorder="1" applyAlignment="1">
      <alignment vertical="center" shrinkToFit="1"/>
    </xf>
    <xf numFmtId="49" fontId="3" fillId="0" borderId="11" xfId="0" applyNumberFormat="1" applyFont="1" applyFill="1" applyBorder="1" applyAlignment="1">
      <alignment horizontal="right" vertical="center"/>
    </xf>
    <xf numFmtId="49" fontId="2" fillId="0" borderId="84"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3" fillId="0" borderId="46"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46"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49" fontId="3" fillId="0" borderId="17" xfId="0" applyNumberFormat="1" applyFont="1" applyFill="1" applyBorder="1" applyAlignment="1">
      <alignment vertical="center" wrapText="1"/>
    </xf>
    <xf numFmtId="49" fontId="3" fillId="0" borderId="58" xfId="0" applyNumberFormat="1" applyFont="1" applyFill="1" applyBorder="1" applyAlignment="1">
      <alignment horizontal="center" vertical="center" wrapText="1"/>
    </xf>
    <xf numFmtId="49" fontId="3" fillId="0" borderId="84" xfId="0" applyNumberFormat="1"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49" fontId="2" fillId="0" borderId="4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46"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81"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38" fontId="3" fillId="0" borderId="37" xfId="49" applyFont="1" applyFill="1" applyBorder="1" applyAlignment="1">
      <alignment horizontal="center" vertical="center" shrinkToFit="1"/>
    </xf>
    <xf numFmtId="38" fontId="3" fillId="0" borderId="26" xfId="49" applyFont="1" applyFill="1" applyBorder="1" applyAlignment="1">
      <alignment vertical="center"/>
    </xf>
    <xf numFmtId="38" fontId="3" fillId="0" borderId="18" xfId="49" applyFont="1" applyFill="1" applyBorder="1" applyAlignment="1">
      <alignment horizontal="center" vertical="center" shrinkToFit="1"/>
    </xf>
    <xf numFmtId="38" fontId="3" fillId="0" borderId="13" xfId="49" applyFont="1" applyFill="1" applyBorder="1" applyAlignment="1">
      <alignment vertical="center"/>
    </xf>
    <xf numFmtId="38" fontId="3" fillId="0" borderId="24" xfId="49" applyFont="1" applyFill="1" applyBorder="1" applyAlignment="1">
      <alignment horizontal="center" vertical="center" shrinkToFit="1"/>
    </xf>
    <xf numFmtId="38" fontId="3" fillId="0" borderId="46" xfId="49" applyFont="1" applyFill="1" applyBorder="1" applyAlignment="1">
      <alignment vertical="center"/>
    </xf>
    <xf numFmtId="49" fontId="3" fillId="0" borderId="29"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shrinkToFit="1"/>
    </xf>
    <xf numFmtId="0" fontId="0" fillId="0" borderId="35" xfId="0" applyFont="1" applyFill="1" applyBorder="1" applyAlignment="1">
      <alignment vertical="center"/>
    </xf>
    <xf numFmtId="49" fontId="0" fillId="0" borderId="50"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38" fontId="3" fillId="0" borderId="37" xfId="49" applyFont="1" applyFill="1" applyBorder="1" applyAlignment="1">
      <alignment horizontal="right" vertical="center" shrinkToFit="1"/>
    </xf>
    <xf numFmtId="38" fontId="3" fillId="0" borderId="17" xfId="49" applyFont="1" applyFill="1" applyBorder="1" applyAlignment="1">
      <alignment horizontal="right" vertical="center" shrinkToFit="1"/>
    </xf>
    <xf numFmtId="38" fontId="3" fillId="0" borderId="37" xfId="49" applyFont="1" applyFill="1" applyBorder="1" applyAlignment="1">
      <alignment horizontal="right" vertical="center" wrapText="1"/>
    </xf>
    <xf numFmtId="38" fontId="3" fillId="0" borderId="17" xfId="49" applyFont="1" applyFill="1" applyBorder="1" applyAlignment="1">
      <alignment horizontal="right" vertical="center" wrapText="1"/>
    </xf>
    <xf numFmtId="49" fontId="0" fillId="0" borderId="37"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11" xfId="0" applyNumberFormat="1" applyFont="1" applyFill="1" applyBorder="1" applyAlignment="1">
      <alignment vertical="center"/>
    </xf>
    <xf numFmtId="49" fontId="2" fillId="0" borderId="42" xfId="0" applyNumberFormat="1" applyFont="1" applyFill="1" applyBorder="1" applyAlignment="1">
      <alignment horizontal="right" vertical="center"/>
    </xf>
    <xf numFmtId="49" fontId="2" fillId="0" borderId="23" xfId="0" applyNumberFormat="1" applyFont="1" applyFill="1" applyBorder="1" applyAlignment="1">
      <alignment horizontal="right" vertical="center"/>
    </xf>
    <xf numFmtId="38" fontId="3" fillId="0" borderId="26" xfId="49" applyFont="1" applyFill="1" applyBorder="1" applyAlignment="1">
      <alignment horizontal="center" vertical="center" shrinkToFit="1"/>
    </xf>
    <xf numFmtId="49" fontId="0" fillId="0" borderId="37" xfId="0" applyNumberFormat="1" applyFont="1" applyFill="1" applyBorder="1" applyAlignment="1">
      <alignment vertical="center"/>
    </xf>
    <xf numFmtId="49" fontId="0" fillId="0" borderId="26" xfId="0" applyNumberFormat="1" applyFont="1" applyFill="1" applyBorder="1" applyAlignment="1">
      <alignment vertical="center"/>
    </xf>
    <xf numFmtId="49" fontId="3" fillId="0" borderId="24" xfId="0" applyNumberFormat="1" applyFont="1" applyFill="1" applyBorder="1" applyAlignment="1">
      <alignment horizontal="right" vertical="center"/>
    </xf>
    <xf numFmtId="49" fontId="3" fillId="0" borderId="85" xfId="0" applyNumberFormat="1" applyFont="1" applyFill="1" applyBorder="1" applyAlignment="1">
      <alignment horizontal="right" vertical="center"/>
    </xf>
    <xf numFmtId="49" fontId="3" fillId="0" borderId="40" xfId="0" applyNumberFormat="1" applyFont="1" applyFill="1" applyBorder="1" applyAlignment="1">
      <alignment horizontal="right" vertical="center"/>
    </xf>
    <xf numFmtId="49" fontId="3" fillId="0" borderId="86" xfId="0" applyNumberFormat="1" applyFont="1" applyFill="1" applyBorder="1" applyAlignment="1">
      <alignment horizontal="right" vertical="center"/>
    </xf>
    <xf numFmtId="49" fontId="3" fillId="0" borderId="38" xfId="0" applyNumberFormat="1" applyFont="1" applyFill="1" applyBorder="1" applyAlignment="1">
      <alignment horizontal="right" vertical="center"/>
    </xf>
    <xf numFmtId="49" fontId="0" fillId="0" borderId="26" xfId="0" applyNumberFormat="1" applyFont="1" applyFill="1" applyBorder="1" applyAlignment="1">
      <alignment horizontal="center" vertical="center" shrinkToFit="1"/>
    </xf>
    <xf numFmtId="49" fontId="6" fillId="0" borderId="65" xfId="0" applyNumberFormat="1" applyFont="1" applyFill="1" applyBorder="1" applyAlignment="1">
      <alignment horizontal="center" vertical="center" shrinkToFit="1"/>
    </xf>
    <xf numFmtId="0" fontId="0" fillId="0" borderId="17" xfId="0" applyFont="1" applyFill="1" applyBorder="1" applyAlignment="1">
      <alignment horizontal="center" vertical="center" shrinkToFit="1"/>
    </xf>
    <xf numFmtId="49" fontId="5" fillId="0" borderId="18" xfId="0" applyNumberFormat="1" applyFont="1" applyFill="1" applyBorder="1" applyAlignment="1">
      <alignment horizontal="center" vertical="center" wrapText="1"/>
    </xf>
    <xf numFmtId="49" fontId="5" fillId="0" borderId="14" xfId="0" applyNumberFormat="1" applyFont="1" applyFill="1" applyBorder="1" applyAlignment="1">
      <alignment vertical="center" wrapText="1"/>
    </xf>
    <xf numFmtId="49" fontId="5" fillId="0" borderId="63" xfId="0" applyNumberFormat="1" applyFont="1" applyFill="1" applyBorder="1" applyAlignment="1">
      <alignment vertical="center" wrapText="1"/>
    </xf>
    <xf numFmtId="49" fontId="5" fillId="0" borderId="64" xfId="0" applyNumberFormat="1" applyFont="1" applyFill="1" applyBorder="1" applyAlignment="1">
      <alignment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8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3" fillId="0" borderId="87" xfId="0" applyNumberFormat="1" applyFont="1" applyFill="1" applyBorder="1" applyAlignment="1">
      <alignment horizontal="right" vertical="center"/>
    </xf>
    <xf numFmtId="49" fontId="3" fillId="0" borderId="71"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73" xfId="0" applyNumberFormat="1" applyFont="1" applyFill="1" applyBorder="1" applyAlignment="1">
      <alignment horizontal="center" vertical="center" shrinkToFit="1"/>
    </xf>
    <xf numFmtId="49" fontId="3" fillId="0" borderId="34" xfId="0" applyNumberFormat="1" applyFont="1" applyFill="1" applyBorder="1" applyAlignment="1">
      <alignment horizontal="center" vertical="center" shrinkToFit="1"/>
    </xf>
    <xf numFmtId="49" fontId="3" fillId="0" borderId="60" xfId="0" applyNumberFormat="1" applyFont="1" applyFill="1" applyBorder="1" applyAlignment="1">
      <alignment horizontal="center" vertical="center" shrinkToFit="1"/>
    </xf>
    <xf numFmtId="49" fontId="1" fillId="0" borderId="63"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2" fillId="0" borderId="22" xfId="0" applyNumberFormat="1" applyFont="1" applyFill="1" applyBorder="1" applyAlignment="1">
      <alignment horizontal="right" vertical="center" shrinkToFit="1"/>
    </xf>
    <xf numFmtId="49" fontId="2" fillId="0" borderId="14"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49" fontId="2" fillId="0" borderId="71" xfId="0" applyNumberFormat="1" applyFont="1" applyFill="1" applyBorder="1" applyAlignment="1">
      <alignment horizontal="center" vertical="center"/>
    </xf>
    <xf numFmtId="49" fontId="2" fillId="0" borderId="73" xfId="0" applyNumberFormat="1" applyFont="1" applyFill="1" applyBorder="1" applyAlignment="1">
      <alignment horizontal="distributed" vertical="center" indent="6"/>
    </xf>
    <xf numFmtId="49" fontId="2" fillId="0" borderId="34" xfId="0" applyNumberFormat="1" applyFont="1" applyFill="1" applyBorder="1" applyAlignment="1">
      <alignment horizontal="distributed" vertical="center" indent="6"/>
    </xf>
    <xf numFmtId="49" fontId="2" fillId="0" borderId="60" xfId="0" applyNumberFormat="1" applyFont="1" applyFill="1" applyBorder="1" applyAlignment="1">
      <alignment horizontal="distributed" vertical="center" indent="6"/>
    </xf>
    <xf numFmtId="38" fontId="3" fillId="0" borderId="11" xfId="49" applyFont="1" applyFill="1" applyBorder="1" applyAlignment="1">
      <alignment horizontal="right" vertical="center"/>
    </xf>
    <xf numFmtId="38" fontId="3" fillId="0" borderId="24" xfId="49" applyFont="1" applyFill="1" applyBorder="1" applyAlignment="1">
      <alignment horizontal="right" vertical="center"/>
    </xf>
    <xf numFmtId="49" fontId="2" fillId="0" borderId="13" xfId="0" applyNumberFormat="1" applyFont="1" applyFill="1" applyBorder="1" applyAlignment="1">
      <alignment horizontal="right" vertical="center"/>
    </xf>
    <xf numFmtId="49" fontId="2" fillId="0" borderId="84" xfId="0" applyNumberFormat="1" applyFont="1" applyFill="1" applyBorder="1" applyAlignment="1">
      <alignment horizontal="right" vertical="center"/>
    </xf>
    <xf numFmtId="49" fontId="2" fillId="0" borderId="26" xfId="0" applyNumberFormat="1" applyFont="1" applyFill="1" applyBorder="1" applyAlignment="1">
      <alignment horizontal="right" vertical="center" shrinkToFit="1"/>
    </xf>
    <xf numFmtId="49" fontId="2" fillId="0" borderId="26" xfId="0" applyNumberFormat="1" applyFont="1" applyFill="1" applyBorder="1" applyAlignment="1">
      <alignment horizontal="right" vertical="center"/>
    </xf>
    <xf numFmtId="49" fontId="2" fillId="0" borderId="37"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0" fillId="0" borderId="26" xfId="0" applyNumberFormat="1" applyFont="1" applyFill="1" applyBorder="1" applyAlignment="1">
      <alignment/>
    </xf>
    <xf numFmtId="49" fontId="0" fillId="0" borderId="17" xfId="0" applyNumberFormat="1" applyFont="1" applyFill="1" applyBorder="1" applyAlignment="1">
      <alignment/>
    </xf>
    <xf numFmtId="49" fontId="2" fillId="0" borderId="61" xfId="0" applyNumberFormat="1" applyFont="1" applyFill="1" applyBorder="1" applyAlignment="1">
      <alignment horizontal="center"/>
    </xf>
    <xf numFmtId="38" fontId="2" fillId="0" borderId="33" xfId="49" applyFont="1" applyFill="1" applyBorder="1" applyAlignment="1">
      <alignment horizontal="right" vertical="center"/>
    </xf>
    <xf numFmtId="38" fontId="2" fillId="0" borderId="34" xfId="49" applyFont="1" applyFill="1" applyBorder="1" applyAlignment="1">
      <alignment horizontal="right" vertical="center"/>
    </xf>
    <xf numFmtId="38" fontId="2" fillId="0" borderId="37" xfId="49" applyFont="1" applyFill="1" applyBorder="1" applyAlignment="1">
      <alignment horizontal="right" vertical="center"/>
    </xf>
    <xf numFmtId="38" fontId="2" fillId="0" borderId="26" xfId="49" applyFont="1" applyFill="1" applyBorder="1" applyAlignment="1">
      <alignment horizontal="right" vertical="center"/>
    </xf>
    <xf numFmtId="49" fontId="2" fillId="0" borderId="71"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90" xfId="0" applyNumberFormat="1" applyFont="1" applyFill="1" applyBorder="1" applyAlignment="1">
      <alignment horizontal="center" vertical="center"/>
    </xf>
    <xf numFmtId="49" fontId="5" fillId="0" borderId="66" xfId="0" applyNumberFormat="1" applyFont="1" applyFill="1" applyBorder="1" applyAlignment="1">
      <alignment horizontal="center" vertical="center" wrapText="1"/>
    </xf>
    <xf numFmtId="49" fontId="5" fillId="0" borderId="29" xfId="0" applyNumberFormat="1" applyFont="1" applyFill="1" applyBorder="1" applyAlignment="1">
      <alignment horizontal="center" vertical="center" wrapText="1"/>
    </xf>
    <xf numFmtId="49" fontId="5" fillId="0" borderId="30" xfId="0" applyNumberFormat="1" applyFont="1" applyFill="1" applyBorder="1" applyAlignment="1">
      <alignment vertical="center" wrapText="1"/>
    </xf>
    <xf numFmtId="49" fontId="2" fillId="0" borderId="63"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wrapText="1"/>
    </xf>
    <xf numFmtId="49" fontId="2" fillId="0" borderId="46"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1" fillId="0" borderId="66" xfId="0" applyNumberFormat="1" applyFont="1" applyFill="1" applyBorder="1" applyAlignment="1">
      <alignment horizontal="distributed" vertical="center" wrapText="1"/>
    </xf>
    <xf numFmtId="49" fontId="1" fillId="0" borderId="29" xfId="0" applyNumberFormat="1" applyFont="1" applyFill="1" applyBorder="1" applyAlignment="1">
      <alignment horizontal="distributed" vertical="center" wrapText="1"/>
    </xf>
    <xf numFmtId="49" fontId="1" fillId="0" borderId="63" xfId="0" applyNumberFormat="1" applyFont="1" applyFill="1" applyBorder="1" applyAlignment="1">
      <alignment horizontal="distributed" vertical="center" wrapText="1"/>
    </xf>
    <xf numFmtId="49" fontId="1" fillId="0" borderId="30" xfId="0" applyNumberFormat="1" applyFont="1" applyFill="1" applyBorder="1" applyAlignment="1">
      <alignment horizontal="distributed" vertical="center" wrapText="1"/>
    </xf>
    <xf numFmtId="0" fontId="3" fillId="0" borderId="11" xfId="49" applyNumberFormat="1" applyFont="1" applyFill="1" applyBorder="1" applyAlignment="1">
      <alignment horizontal="right" vertical="center"/>
    </xf>
    <xf numFmtId="49" fontId="5" fillId="0" borderId="22"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xf>
    <xf numFmtId="49" fontId="5" fillId="0" borderId="23" xfId="0" applyNumberFormat="1" applyFont="1" applyFill="1" applyBorder="1" applyAlignment="1">
      <alignment vertical="center"/>
    </xf>
    <xf numFmtId="49" fontId="2" fillId="0" borderId="46" xfId="0" applyNumberFormat="1" applyFont="1" applyFill="1" applyBorder="1" applyAlignment="1">
      <alignment horizontal="center" vertical="center"/>
    </xf>
    <xf numFmtId="180" fontId="0" fillId="0" borderId="13" xfId="0" applyNumberFormat="1" applyFont="1" applyFill="1" applyBorder="1" applyAlignment="1">
      <alignment horizontal="right" vertical="center"/>
    </xf>
    <xf numFmtId="49" fontId="0" fillId="0" borderId="13" xfId="0" applyNumberFormat="1" applyFont="1" applyFill="1" applyBorder="1" applyAlignment="1">
      <alignment horizontal="right" vertical="center"/>
    </xf>
    <xf numFmtId="49" fontId="2" fillId="0" borderId="73" xfId="0" applyNumberFormat="1" applyFont="1" applyFill="1" applyBorder="1" applyAlignment="1">
      <alignment horizontal="distributed" vertical="center" indent="2"/>
    </xf>
    <xf numFmtId="49" fontId="2" fillId="0" borderId="34" xfId="0" applyNumberFormat="1" applyFont="1" applyFill="1" applyBorder="1" applyAlignment="1">
      <alignment horizontal="distributed" vertical="center" indent="2"/>
    </xf>
    <xf numFmtId="180" fontId="2" fillId="0" borderId="34" xfId="0" applyNumberFormat="1" applyFont="1" applyFill="1" applyBorder="1" applyAlignment="1">
      <alignment horizontal="distributed" vertical="center" indent="2"/>
    </xf>
    <xf numFmtId="49" fontId="2" fillId="0" borderId="60" xfId="0" applyNumberFormat="1" applyFont="1" applyFill="1" applyBorder="1" applyAlignment="1">
      <alignment horizontal="distributed" vertical="center" indent="2"/>
    </xf>
    <xf numFmtId="180" fontId="3" fillId="0" borderId="42" xfId="0" applyNumberFormat="1" applyFont="1" applyFill="1" applyBorder="1" applyAlignment="1">
      <alignment horizontal="right" vertical="center"/>
    </xf>
    <xf numFmtId="49" fontId="3" fillId="0" borderId="22" xfId="0" applyNumberFormat="1" applyFont="1" applyFill="1" applyBorder="1" applyAlignment="1">
      <alignment horizontal="right" vertical="center"/>
    </xf>
    <xf numFmtId="180" fontId="3" fillId="0" borderId="37" xfId="0" applyNumberFormat="1" applyFont="1" applyFill="1" applyBorder="1" applyAlignment="1">
      <alignment horizontal="right" vertical="center"/>
    </xf>
    <xf numFmtId="49" fontId="3" fillId="0" borderId="26" xfId="0" applyNumberFormat="1" applyFont="1" applyFill="1" applyBorder="1" applyAlignment="1">
      <alignment horizontal="right" vertical="center"/>
    </xf>
    <xf numFmtId="49" fontId="2" fillId="0" borderId="18" xfId="0" applyNumberFormat="1" applyFont="1" applyFill="1" applyBorder="1" applyAlignment="1">
      <alignment horizontal="center" wrapText="1"/>
    </xf>
    <xf numFmtId="49" fontId="2" fillId="0" borderId="14" xfId="0" applyNumberFormat="1" applyFont="1" applyFill="1" applyBorder="1" applyAlignment="1">
      <alignment horizontal="center" wrapText="1"/>
    </xf>
    <xf numFmtId="49" fontId="3" fillId="0" borderId="73" xfId="0" applyNumberFormat="1" applyFont="1" applyFill="1" applyBorder="1" applyAlignment="1">
      <alignment horizontal="distributed" vertical="center" indent="2"/>
    </xf>
    <xf numFmtId="49" fontId="3" fillId="0" borderId="34" xfId="0" applyNumberFormat="1" applyFont="1" applyFill="1" applyBorder="1" applyAlignment="1">
      <alignment horizontal="distributed" vertical="center" indent="2"/>
    </xf>
    <xf numFmtId="180" fontId="3" fillId="0" borderId="34" xfId="0" applyNumberFormat="1" applyFont="1" applyFill="1" applyBorder="1" applyAlignment="1">
      <alignment horizontal="distributed" vertical="center" indent="2"/>
    </xf>
    <xf numFmtId="49" fontId="3" fillId="0" borderId="60" xfId="0" applyNumberFormat="1" applyFont="1" applyFill="1" applyBorder="1" applyAlignment="1">
      <alignment horizontal="distributed" vertical="center" indent="2"/>
    </xf>
    <xf numFmtId="3" fontId="3" fillId="0" borderId="37" xfId="49" applyNumberFormat="1" applyFont="1" applyFill="1" applyBorder="1" applyAlignment="1">
      <alignment horizontal="right" vertical="center"/>
    </xf>
    <xf numFmtId="0" fontId="3" fillId="0" borderId="17" xfId="49" applyNumberFormat="1" applyFont="1" applyFill="1" applyBorder="1" applyAlignment="1">
      <alignment horizontal="right" vertical="center"/>
    </xf>
    <xf numFmtId="49" fontId="2" fillId="0" borderId="81" xfId="0" applyNumberFormat="1" applyFont="1" applyFill="1" applyBorder="1" applyAlignment="1">
      <alignment horizontal="center" vertical="center" shrinkToFit="1"/>
    </xf>
    <xf numFmtId="0" fontId="0" fillId="0" borderId="35" xfId="0" applyFont="1" applyFill="1" applyBorder="1" applyAlignment="1">
      <alignment horizontal="center" vertical="center" shrinkToFit="1"/>
    </xf>
    <xf numFmtId="180" fontId="0" fillId="0" borderId="35" xfId="0" applyNumberFormat="1" applyFont="1" applyFill="1" applyBorder="1" applyAlignment="1">
      <alignment horizontal="right" vertical="center"/>
    </xf>
    <xf numFmtId="49" fontId="0" fillId="0" borderId="35" xfId="0" applyNumberFormat="1" applyFont="1" applyFill="1" applyBorder="1" applyAlignment="1">
      <alignment horizontal="right" vertical="center"/>
    </xf>
    <xf numFmtId="49" fontId="0" fillId="0" borderId="68" xfId="0" applyNumberFormat="1" applyFont="1" applyFill="1" applyBorder="1" applyAlignment="1">
      <alignment horizontal="center" vertical="center"/>
    </xf>
    <xf numFmtId="49" fontId="0" fillId="0" borderId="60"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33" xfId="0" applyNumberFormat="1" applyFont="1" applyFill="1" applyBorder="1" applyAlignment="1">
      <alignment horizontal="right" vertical="center" wrapText="1"/>
    </xf>
    <xf numFmtId="49" fontId="3" fillId="0" borderId="56" xfId="0" applyNumberFormat="1" applyFont="1" applyFill="1" applyBorder="1" applyAlignment="1">
      <alignment horizontal="right" vertical="center" wrapText="1"/>
    </xf>
    <xf numFmtId="49" fontId="0" fillId="0" borderId="91" xfId="0" applyNumberFormat="1" applyFont="1" applyFill="1" applyBorder="1" applyAlignment="1">
      <alignment horizontal="center" vertical="center"/>
    </xf>
    <xf numFmtId="49" fontId="0" fillId="0" borderId="92" xfId="0" applyNumberFormat="1" applyFont="1" applyFill="1" applyBorder="1" applyAlignment="1">
      <alignment horizontal="center" vertical="center"/>
    </xf>
    <xf numFmtId="49" fontId="2" fillId="0" borderId="93" xfId="0" applyNumberFormat="1" applyFont="1" applyFill="1" applyBorder="1" applyAlignment="1">
      <alignment vertical="center"/>
    </xf>
    <xf numFmtId="0" fontId="0" fillId="0" borderId="94" xfId="0" applyFont="1" applyFill="1" applyBorder="1" applyAlignment="1">
      <alignment vertical="center"/>
    </xf>
    <xf numFmtId="49" fontId="2" fillId="0" borderId="95" xfId="0" applyNumberFormat="1" applyFont="1" applyFill="1" applyBorder="1" applyAlignment="1">
      <alignment horizontal="center" vertical="center" shrinkToFit="1"/>
    </xf>
    <xf numFmtId="0" fontId="0" fillId="0" borderId="96" xfId="0" applyFont="1" applyFill="1" applyBorder="1" applyAlignment="1">
      <alignment vertical="center" shrinkToFit="1"/>
    </xf>
    <xf numFmtId="0" fontId="0" fillId="0" borderId="97" xfId="0" applyFont="1" applyFill="1" applyBorder="1" applyAlignment="1">
      <alignment vertical="center" shrinkToFit="1"/>
    </xf>
    <xf numFmtId="38" fontId="2" fillId="0" borderId="18" xfId="49" applyFont="1" applyFill="1" applyBorder="1" applyAlignment="1">
      <alignment horizontal="right" vertical="center"/>
    </xf>
    <xf numFmtId="38" fontId="2" fillId="0" borderId="14" xfId="49" applyFont="1" applyFill="1" applyBorder="1" applyAlignment="1">
      <alignment horizontal="right" vertical="center"/>
    </xf>
    <xf numFmtId="49" fontId="0" fillId="0" borderId="0" xfId="0" applyNumberFormat="1" applyFont="1" applyFill="1" applyAlignment="1">
      <alignment horizontal="center"/>
    </xf>
    <xf numFmtId="49" fontId="2" fillId="0" borderId="98" xfId="0" applyNumberFormat="1" applyFont="1" applyFill="1" applyBorder="1" applyAlignment="1">
      <alignment horizontal="distributed" vertical="center"/>
    </xf>
    <xf numFmtId="49" fontId="2" fillId="0" borderId="99"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17" xfId="0" applyNumberFormat="1" applyFont="1" applyFill="1" applyBorder="1" applyAlignment="1">
      <alignment horizontal="distributed" vertical="center"/>
    </xf>
    <xf numFmtId="49" fontId="2" fillId="0" borderId="37" xfId="0" applyNumberFormat="1" applyFont="1" applyFill="1" applyBorder="1" applyAlignment="1">
      <alignment horizontal="distributed" vertical="center"/>
    </xf>
    <xf numFmtId="49" fontId="2" fillId="0" borderId="73" xfId="0" applyNumberFormat="1" applyFont="1" applyFill="1" applyBorder="1" applyAlignment="1">
      <alignment horizontal="distributed" vertical="center" wrapText="1"/>
    </xf>
    <xf numFmtId="49" fontId="0" fillId="0" borderId="34" xfId="0" applyNumberFormat="1" applyFont="1" applyFill="1" applyBorder="1" applyAlignment="1">
      <alignment horizontal="distributed" vertical="center" wrapText="1"/>
    </xf>
    <xf numFmtId="49" fontId="0" fillId="0" borderId="60" xfId="0" applyNumberFormat="1" applyFont="1" applyFill="1" applyBorder="1" applyAlignment="1">
      <alignment horizontal="distributed" vertical="center" wrapText="1"/>
    </xf>
    <xf numFmtId="49" fontId="0" fillId="0" borderId="46" xfId="0" applyNumberFormat="1" applyFont="1" applyFill="1" applyBorder="1" applyAlignment="1">
      <alignment horizontal="distributed" vertical="center" wrapText="1"/>
    </xf>
    <xf numFmtId="49" fontId="0" fillId="0" borderId="26" xfId="0" applyNumberFormat="1" applyFont="1" applyFill="1" applyBorder="1" applyAlignment="1">
      <alignment horizontal="distributed" vertical="center" wrapText="1"/>
    </xf>
    <xf numFmtId="49" fontId="0" fillId="0" borderId="25" xfId="0" applyNumberFormat="1" applyFont="1" applyFill="1" applyBorder="1" applyAlignment="1">
      <alignment horizontal="distributed" vertical="center" wrapText="1"/>
    </xf>
    <xf numFmtId="49" fontId="2" fillId="0" borderId="100" xfId="0" applyNumberFormat="1" applyFont="1" applyFill="1" applyBorder="1" applyAlignment="1">
      <alignment horizontal="distributed" vertical="center" wrapText="1"/>
    </xf>
    <xf numFmtId="49" fontId="2" fillId="0" borderId="101" xfId="0" applyNumberFormat="1" applyFont="1" applyFill="1" applyBorder="1" applyAlignment="1">
      <alignment horizontal="distributed" vertical="center" wrapText="1"/>
    </xf>
    <xf numFmtId="49" fontId="2" fillId="0" borderId="16" xfId="0" applyNumberFormat="1" applyFont="1" applyFill="1" applyBorder="1" applyAlignment="1">
      <alignment horizontal="distributed" vertical="center" wrapText="1"/>
    </xf>
    <xf numFmtId="49" fontId="2" fillId="0" borderId="38" xfId="0" applyNumberFormat="1" applyFont="1" applyFill="1" applyBorder="1" applyAlignment="1">
      <alignment horizontal="distributed" vertical="center" wrapText="1"/>
    </xf>
    <xf numFmtId="49" fontId="2" fillId="0" borderId="52" xfId="0" applyNumberFormat="1" applyFont="1" applyFill="1" applyBorder="1" applyAlignment="1">
      <alignment horizontal="distributed" vertical="center" wrapText="1"/>
    </xf>
    <xf numFmtId="49" fontId="0" fillId="0" borderId="98" xfId="0" applyNumberFormat="1" applyFont="1" applyFill="1" applyBorder="1" applyAlignment="1">
      <alignment horizontal="center" vertical="center"/>
    </xf>
    <xf numFmtId="49" fontId="0" fillId="0" borderId="99" xfId="0" applyNumberFormat="1" applyFont="1" applyFill="1" applyBorder="1" applyAlignment="1">
      <alignment horizontal="center" vertical="center"/>
    </xf>
    <xf numFmtId="49" fontId="0" fillId="0" borderId="102" xfId="0" applyNumberFormat="1" applyFont="1" applyFill="1" applyBorder="1" applyAlignment="1">
      <alignment horizontal="center" vertical="center"/>
    </xf>
    <xf numFmtId="49" fontId="0" fillId="0" borderId="103"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shrinkToFit="1"/>
    </xf>
    <xf numFmtId="38" fontId="2" fillId="0" borderId="17" xfId="49" applyFont="1" applyFill="1" applyBorder="1" applyAlignment="1">
      <alignment horizontal="right" vertical="center"/>
    </xf>
    <xf numFmtId="38" fontId="2" fillId="0" borderId="37" xfId="49" applyFont="1" applyFill="1" applyBorder="1" applyAlignment="1">
      <alignment horizontal="right" vertical="center" wrapText="1"/>
    </xf>
    <xf numFmtId="49" fontId="2" fillId="0" borderId="12"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3" fillId="0"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5" fillId="0" borderId="12"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0" fillId="0" borderId="27"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73" xfId="0" applyNumberFormat="1" applyFont="1" applyFill="1" applyBorder="1" applyAlignment="1">
      <alignment horizontal="center" vertical="center" shrinkToFit="1"/>
    </xf>
    <xf numFmtId="49" fontId="0" fillId="0" borderId="34" xfId="0" applyNumberFormat="1" applyFont="1" applyFill="1" applyBorder="1" applyAlignment="1">
      <alignment horizontal="center" vertical="center" shrinkToFit="1"/>
    </xf>
    <xf numFmtId="49" fontId="0" fillId="0" borderId="56" xfId="0" applyNumberFormat="1" applyFont="1" applyFill="1" applyBorder="1" applyAlignment="1">
      <alignment horizontal="center" vertical="center" shrinkToFit="1"/>
    </xf>
    <xf numFmtId="49" fontId="3" fillId="0" borderId="104" xfId="0" applyNumberFormat="1" applyFont="1" applyFill="1" applyBorder="1" applyAlignment="1">
      <alignment horizontal="center" vertical="center" wrapText="1"/>
    </xf>
    <xf numFmtId="49" fontId="3" fillId="0" borderId="105" xfId="0" applyNumberFormat="1" applyFont="1" applyFill="1" applyBorder="1" applyAlignment="1">
      <alignment horizontal="center" vertical="center" wrapText="1"/>
    </xf>
    <xf numFmtId="49" fontId="3" fillId="0" borderId="106"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shrinkToFit="1"/>
    </xf>
    <xf numFmtId="0" fontId="0" fillId="0" borderId="23" xfId="0" applyFont="1" applyFill="1" applyBorder="1" applyAlignment="1">
      <alignment/>
    </xf>
    <xf numFmtId="49" fontId="2" fillId="0" borderId="14" xfId="0" applyNumberFormat="1" applyFont="1" applyFill="1" applyBorder="1" applyAlignment="1">
      <alignment horizontal="distributed" vertical="center"/>
    </xf>
    <xf numFmtId="49" fontId="2" fillId="0" borderId="79"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wrapText="1"/>
    </xf>
    <xf numFmtId="49" fontId="5" fillId="0" borderId="11" xfId="0" applyNumberFormat="1" applyFont="1" applyFill="1" applyBorder="1" applyAlignment="1">
      <alignment horizontal="distributed" vertical="center" wrapText="1"/>
    </xf>
    <xf numFmtId="49" fontId="3" fillId="0" borderId="98" xfId="0" applyNumberFormat="1" applyFont="1" applyFill="1" applyBorder="1" applyAlignment="1">
      <alignment horizontal="distributed" vertical="center"/>
    </xf>
    <xf numFmtId="49" fontId="3" fillId="0" borderId="99" xfId="0" applyNumberFormat="1" applyFont="1" applyFill="1" applyBorder="1" applyAlignment="1">
      <alignment horizontal="distributed" vertical="center"/>
    </xf>
    <xf numFmtId="38" fontId="2" fillId="0" borderId="37" xfId="49" applyFont="1" applyFill="1" applyBorder="1" applyAlignment="1">
      <alignment vertical="center" wrapText="1"/>
    </xf>
    <xf numFmtId="38" fontId="2" fillId="0" borderId="17" xfId="49" applyFont="1" applyFill="1" applyBorder="1" applyAlignment="1">
      <alignment vertical="center" wrapText="1"/>
    </xf>
    <xf numFmtId="49" fontId="0" fillId="0" borderId="12" xfId="0" applyNumberFormat="1" applyFon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38" fontId="2" fillId="0" borderId="42" xfId="49" applyFont="1" applyFill="1" applyBorder="1" applyAlignment="1">
      <alignment horizontal="right" vertical="center"/>
    </xf>
    <xf numFmtId="38" fontId="2" fillId="0" borderId="23" xfId="49" applyFont="1" applyFill="1" applyBorder="1" applyAlignment="1">
      <alignment horizontal="right" vertical="center"/>
    </xf>
    <xf numFmtId="49" fontId="1" fillId="0" borderId="37" xfId="0" applyNumberFormat="1" applyFont="1" applyFill="1" applyBorder="1" applyAlignment="1">
      <alignment horizontal="distributed" vertical="center"/>
    </xf>
    <xf numFmtId="49" fontId="1" fillId="0" borderId="17" xfId="0" applyNumberFormat="1" applyFont="1" applyFill="1" applyBorder="1" applyAlignment="1">
      <alignment horizontal="distributed" vertical="center"/>
    </xf>
    <xf numFmtId="49" fontId="5" fillId="0" borderId="3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49" fontId="1" fillId="0" borderId="12" xfId="0" applyNumberFormat="1" applyFont="1" applyFill="1" applyBorder="1" applyAlignment="1">
      <alignment horizontal="distributed" vertical="center"/>
    </xf>
    <xf numFmtId="49" fontId="1" fillId="0" borderId="11" xfId="0" applyNumberFormat="1" applyFont="1" applyFill="1" applyBorder="1" applyAlignment="1">
      <alignment horizontal="distributed" vertical="center"/>
    </xf>
    <xf numFmtId="49" fontId="1" fillId="0" borderId="13" xfId="0" applyNumberFormat="1" applyFont="1" applyFill="1" applyBorder="1" applyAlignment="1">
      <alignment horizontal="distributed" vertical="center"/>
    </xf>
    <xf numFmtId="49" fontId="3" fillId="0" borderId="65"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2" fillId="0" borderId="17" xfId="0" applyNumberFormat="1" applyFont="1" applyFill="1" applyBorder="1" applyAlignment="1">
      <alignment horizontal="center" vertical="center"/>
    </xf>
    <xf numFmtId="38" fontId="2" fillId="0" borderId="41" xfId="49" applyFont="1" applyFill="1" applyBorder="1" applyAlignment="1">
      <alignment horizontal="right" vertical="center"/>
    </xf>
    <xf numFmtId="38" fontId="2" fillId="0" borderId="107" xfId="49" applyFont="1" applyFill="1" applyBorder="1" applyAlignment="1">
      <alignment horizontal="right" vertical="center"/>
    </xf>
    <xf numFmtId="38" fontId="2" fillId="0" borderId="108" xfId="49" applyFont="1" applyFill="1" applyBorder="1" applyAlignment="1">
      <alignment horizontal="right" vertical="center"/>
    </xf>
    <xf numFmtId="49" fontId="2" fillId="0" borderId="12" xfId="0" applyNumberFormat="1" applyFont="1" applyFill="1" applyBorder="1" applyAlignment="1">
      <alignment horizontal="distributed" vertical="center" wrapText="1"/>
    </xf>
    <xf numFmtId="49" fontId="0" fillId="0" borderId="12" xfId="0" applyNumberFormat="1" applyFont="1" applyFill="1" applyBorder="1" applyAlignment="1">
      <alignment horizontal="distributed" vertical="center" wrapText="1"/>
    </xf>
    <xf numFmtId="49" fontId="2" fillId="0" borderId="26" xfId="0" applyNumberFormat="1" applyFont="1" applyFill="1" applyBorder="1" applyAlignment="1">
      <alignment horizontal="center" vertical="center"/>
    </xf>
    <xf numFmtId="49" fontId="2" fillId="0" borderId="65" xfId="0" applyNumberFormat="1" applyFont="1" applyFill="1" applyBorder="1" applyAlignment="1">
      <alignment horizontal="center" vertical="center"/>
    </xf>
    <xf numFmtId="49" fontId="2" fillId="0" borderId="65" xfId="0" applyNumberFormat="1" applyFont="1" applyFill="1" applyBorder="1" applyAlignment="1">
      <alignment horizontal="distributed" vertical="center"/>
    </xf>
    <xf numFmtId="49" fontId="3" fillId="0" borderId="12" xfId="0" applyNumberFormat="1" applyFont="1" applyFill="1" applyBorder="1" applyAlignment="1">
      <alignment horizontal="distributed" vertical="center"/>
    </xf>
    <xf numFmtId="49" fontId="3" fillId="0" borderId="11" xfId="0" applyNumberFormat="1" applyFont="1" applyFill="1" applyBorder="1" applyAlignment="1">
      <alignment horizontal="distributed" vertical="center"/>
    </xf>
    <xf numFmtId="49" fontId="0" fillId="0" borderId="18" xfId="0" applyNumberFormat="1" applyFont="1" applyFill="1" applyBorder="1" applyAlignment="1">
      <alignment horizontal="center" vertical="center" shrinkToFit="1"/>
    </xf>
    <xf numFmtId="49" fontId="0" fillId="0" borderId="14" xfId="0" applyNumberFormat="1" applyFont="1" applyFill="1" applyBorder="1" applyAlignment="1">
      <alignment horizontal="center" vertical="center" shrinkToFit="1"/>
    </xf>
    <xf numFmtId="49" fontId="0" fillId="0" borderId="74" xfId="0" applyNumberFormat="1" applyFont="1" applyFill="1" applyBorder="1" applyAlignment="1">
      <alignment horizontal="center" vertical="center"/>
    </xf>
    <xf numFmtId="49" fontId="0" fillId="0" borderId="75" xfId="0" applyNumberFormat="1" applyFont="1" applyFill="1" applyBorder="1" applyAlignment="1">
      <alignment/>
    </xf>
    <xf numFmtId="49" fontId="4" fillId="0" borderId="74" xfId="0" applyNumberFormat="1" applyFont="1" applyFill="1" applyBorder="1" applyAlignment="1">
      <alignment horizontal="distributed" vertical="center"/>
    </xf>
    <xf numFmtId="49" fontId="4" fillId="0" borderId="62" xfId="0" applyNumberFormat="1" applyFont="1" applyFill="1" applyBorder="1" applyAlignment="1">
      <alignment horizontal="distributed" vertical="center"/>
    </xf>
    <xf numFmtId="49" fontId="4" fillId="0" borderId="109"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wrapText="1"/>
    </xf>
    <xf numFmtId="49" fontId="5" fillId="0" borderId="25" xfId="0" applyNumberFormat="1" applyFont="1" applyFill="1" applyBorder="1" applyAlignment="1">
      <alignment horizontal="distributed" vertical="center" wrapText="1"/>
    </xf>
    <xf numFmtId="49" fontId="1" fillId="0" borderId="65" xfId="0" applyNumberFormat="1" applyFont="1" applyFill="1" applyBorder="1" applyAlignment="1">
      <alignment horizontal="distributed" vertical="center"/>
    </xf>
    <xf numFmtId="49" fontId="1" fillId="0" borderId="26" xfId="0" applyNumberFormat="1" applyFont="1" applyFill="1" applyBorder="1" applyAlignment="1">
      <alignment horizontal="distributed" vertical="center"/>
    </xf>
    <xf numFmtId="49" fontId="0" fillId="0" borderId="110" xfId="0" applyNumberFormat="1" applyFont="1" applyFill="1" applyBorder="1" applyAlignment="1">
      <alignment horizontal="distributed" vertical="center"/>
    </xf>
    <xf numFmtId="49" fontId="0" fillId="0" borderId="62" xfId="0" applyNumberFormat="1" applyFont="1" applyFill="1" applyBorder="1" applyAlignment="1">
      <alignment horizontal="distributed" vertical="center"/>
    </xf>
    <xf numFmtId="49" fontId="0" fillId="0" borderId="109" xfId="0" applyNumberFormat="1" applyFont="1" applyFill="1" applyBorder="1" applyAlignment="1">
      <alignment horizontal="distributed" vertical="center"/>
    </xf>
    <xf numFmtId="49" fontId="0" fillId="0" borderId="111" xfId="0" applyNumberFormat="1" applyFont="1" applyFill="1" applyBorder="1" applyAlignment="1">
      <alignment horizontal="center" vertical="center"/>
    </xf>
    <xf numFmtId="49" fontId="0" fillId="0" borderId="112" xfId="0" applyNumberFormat="1" applyFont="1" applyFill="1" applyBorder="1" applyAlignment="1">
      <alignment horizontal="center" vertical="center" shrinkToFit="1"/>
    </xf>
    <xf numFmtId="49" fontId="0" fillId="0" borderId="78" xfId="0" applyNumberFormat="1" applyFont="1" applyFill="1" applyBorder="1" applyAlignment="1">
      <alignment horizontal="center" vertical="center" shrinkToFit="1"/>
    </xf>
    <xf numFmtId="181" fontId="2" fillId="0" borderId="66" xfId="0" applyNumberFormat="1" applyFont="1" applyFill="1" applyBorder="1" applyAlignment="1" quotePrefix="1">
      <alignment horizontal="right" vertical="center"/>
    </xf>
    <xf numFmtId="0" fontId="2" fillId="0" borderId="0" xfId="0" applyFont="1" applyFill="1" applyAlignment="1">
      <alignment horizontal="right" vertical="center"/>
    </xf>
    <xf numFmtId="0" fontId="2" fillId="0" borderId="63" xfId="0" applyFont="1" applyFill="1" applyBorder="1" applyAlignment="1">
      <alignment horizontal="right" vertical="center"/>
    </xf>
    <xf numFmtId="0" fontId="2" fillId="0" borderId="84" xfId="0" applyFont="1" applyFill="1" applyBorder="1" applyAlignment="1">
      <alignment horizontal="right" vertical="center"/>
    </xf>
    <xf numFmtId="0" fontId="6" fillId="0" borderId="18" xfId="0" applyFont="1" applyFill="1" applyBorder="1" applyAlignment="1">
      <alignment horizontal="center" shrinkToFit="1"/>
    </xf>
    <xf numFmtId="0" fontId="6" fillId="0" borderId="13" xfId="0" applyFont="1" applyFill="1" applyBorder="1" applyAlignment="1">
      <alignment horizontal="center" shrinkToFit="1"/>
    </xf>
    <xf numFmtId="0" fontId="6" fillId="0" borderId="15" xfId="0" applyFont="1" applyFill="1" applyBorder="1" applyAlignment="1">
      <alignment horizontal="center" shrinkToFit="1"/>
    </xf>
    <xf numFmtId="181" fontId="2" fillId="0" borderId="66" xfId="0" applyNumberFormat="1" applyFont="1" applyFill="1" applyBorder="1" applyAlignment="1">
      <alignment horizontal="right" vertical="center"/>
    </xf>
    <xf numFmtId="181" fontId="2" fillId="0" borderId="0" xfId="0" applyNumberFormat="1" applyFont="1" applyFill="1" applyAlignment="1">
      <alignment horizontal="right" vertical="center"/>
    </xf>
    <xf numFmtId="181" fontId="2" fillId="0" borderId="63" xfId="0" applyNumberFormat="1" applyFont="1" applyFill="1" applyBorder="1" applyAlignment="1">
      <alignment horizontal="right" vertical="center"/>
    </xf>
    <xf numFmtId="181" fontId="2" fillId="0" borderId="84" xfId="0" applyNumberFormat="1" applyFont="1" applyFill="1" applyBorder="1" applyAlignment="1">
      <alignment horizontal="right" vertical="center"/>
    </xf>
    <xf numFmtId="0" fontId="6" fillId="0" borderId="66" xfId="0" applyFont="1" applyFill="1" applyBorder="1" applyAlignment="1">
      <alignment horizontal="left" wrapText="1"/>
    </xf>
    <xf numFmtId="0" fontId="6" fillId="0" borderId="0" xfId="0" applyFont="1" applyFill="1" applyBorder="1" applyAlignment="1">
      <alignment horizontal="left" wrapText="1"/>
    </xf>
    <xf numFmtId="0" fontId="6" fillId="0" borderId="29" xfId="0" applyFont="1" applyFill="1" applyBorder="1" applyAlignment="1">
      <alignment horizontal="left" wrapText="1"/>
    </xf>
    <xf numFmtId="176" fontId="2" fillId="0" borderId="66" xfId="0" applyNumberFormat="1" applyFont="1" applyFill="1" applyBorder="1" applyAlignment="1" quotePrefix="1">
      <alignment horizontal="right" vertical="center" wrapText="1"/>
    </xf>
    <xf numFmtId="176" fontId="2" fillId="0" borderId="0" xfId="0" applyNumberFormat="1" applyFont="1" applyFill="1" applyBorder="1" applyAlignment="1">
      <alignment horizontal="right" vertical="center" wrapText="1"/>
    </xf>
    <xf numFmtId="176" fontId="2" fillId="0" borderId="66" xfId="0" applyNumberFormat="1" applyFont="1" applyFill="1" applyBorder="1" applyAlignment="1">
      <alignment horizontal="right" vertical="center" wrapText="1"/>
    </xf>
    <xf numFmtId="176" fontId="2" fillId="0" borderId="63" xfId="0" applyNumberFormat="1" applyFont="1" applyFill="1" applyBorder="1" applyAlignment="1">
      <alignment horizontal="right" vertical="center" wrapText="1"/>
    </xf>
    <xf numFmtId="176" fontId="2" fillId="0" borderId="84" xfId="0" applyNumberFormat="1" applyFont="1" applyFill="1" applyBorder="1" applyAlignment="1">
      <alignment horizontal="right" vertical="center" wrapText="1"/>
    </xf>
    <xf numFmtId="49" fontId="2" fillId="0" borderId="66" xfId="0" applyNumberFormat="1" applyFont="1" applyFill="1" applyBorder="1" applyAlignment="1">
      <alignment horizontal="right" vertical="center"/>
    </xf>
    <xf numFmtId="49" fontId="2" fillId="0" borderId="0" xfId="0" applyNumberFormat="1" applyFont="1" applyFill="1" applyAlignment="1">
      <alignment horizontal="right" vertical="center"/>
    </xf>
    <xf numFmtId="0" fontId="5" fillId="0" borderId="18" xfId="0" applyFont="1" applyFill="1" applyBorder="1" applyAlignment="1">
      <alignment horizontal="distributed"/>
    </xf>
    <xf numFmtId="0" fontId="5" fillId="0" borderId="13" xfId="0" applyFont="1" applyFill="1" applyBorder="1" applyAlignment="1">
      <alignment horizontal="distributed"/>
    </xf>
    <xf numFmtId="0" fontId="5" fillId="0" borderId="15" xfId="0" applyFont="1" applyFill="1" applyBorder="1" applyAlignment="1">
      <alignment horizontal="distributed"/>
    </xf>
    <xf numFmtId="49" fontId="2" fillId="0" borderId="69" xfId="0" applyNumberFormat="1" applyFont="1" applyFill="1" applyBorder="1" applyAlignment="1">
      <alignment horizontal="right" vertical="center"/>
    </xf>
    <xf numFmtId="49" fontId="0" fillId="0" borderId="70" xfId="0" applyNumberFormat="1" applyFont="1" applyFill="1" applyBorder="1" applyAlignment="1">
      <alignment/>
    </xf>
    <xf numFmtId="178" fontId="2" fillId="0" borderId="66" xfId="0" applyNumberFormat="1" applyFont="1" applyFill="1" applyBorder="1" applyAlignment="1" quotePrefix="1">
      <alignment horizontal="right" vertical="center"/>
    </xf>
    <xf numFmtId="178" fontId="2" fillId="0" borderId="0" xfId="0" applyNumberFormat="1" applyFont="1" applyFill="1" applyAlignment="1">
      <alignment horizontal="right" vertical="center"/>
    </xf>
    <xf numFmtId="178" fontId="2" fillId="0" borderId="63"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49" fontId="5" fillId="0" borderId="37" xfId="0" applyNumberFormat="1" applyFont="1" applyFill="1" applyBorder="1" applyAlignment="1">
      <alignment horizontal="distributed" vertical="center"/>
    </xf>
    <xf numFmtId="0" fontId="5" fillId="0" borderId="18" xfId="0" applyFont="1" applyFill="1" applyBorder="1" applyAlignment="1">
      <alignment horizontal="center"/>
    </xf>
    <xf numFmtId="0" fontId="5" fillId="0" borderId="13" xfId="0" applyFont="1" applyFill="1" applyBorder="1" applyAlignment="1">
      <alignment horizontal="center"/>
    </xf>
    <xf numFmtId="0" fontId="5" fillId="0" borderId="15" xfId="0" applyFont="1" applyFill="1" applyBorder="1" applyAlignment="1">
      <alignment horizontal="center"/>
    </xf>
    <xf numFmtId="0" fontId="6" fillId="0" borderId="18" xfId="0" applyFont="1" applyFill="1" applyBorder="1" applyAlignment="1">
      <alignment horizontal="distributed" wrapText="1"/>
    </xf>
    <xf numFmtId="0" fontId="6" fillId="0" borderId="13" xfId="0" applyFont="1" applyFill="1" applyBorder="1" applyAlignment="1">
      <alignment horizontal="distributed" wrapText="1"/>
    </xf>
    <xf numFmtId="0" fontId="6" fillId="0" borderId="15" xfId="0" applyFont="1" applyFill="1" applyBorder="1" applyAlignment="1">
      <alignment horizontal="distributed" wrapText="1"/>
    </xf>
    <xf numFmtId="49" fontId="3" fillId="0" borderId="59"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3" fillId="0" borderId="23" xfId="0" applyNumberFormat="1" applyFont="1" applyFill="1" applyBorder="1" applyAlignment="1">
      <alignment vertical="center" wrapText="1"/>
    </xf>
    <xf numFmtId="38" fontId="3" fillId="0" borderId="36" xfId="49" applyFont="1" applyFill="1" applyBorder="1" applyAlignment="1">
      <alignment horizontal="right" vertical="center"/>
    </xf>
    <xf numFmtId="49" fontId="3" fillId="0" borderId="113" xfId="0" applyNumberFormat="1" applyFont="1" applyFill="1" applyBorder="1" applyAlignment="1">
      <alignment horizontal="right" vertical="center"/>
    </xf>
    <xf numFmtId="49" fontId="3" fillId="0" borderId="114" xfId="0"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未定義" xfId="63"/>
    <cellStyle name="良い" xfId="64"/>
  </cellStyles>
  <dxfs count="9">
    <dxf>
      <font>
        <color indexed="61"/>
      </font>
    </dxf>
    <dxf>
      <font>
        <color indexed="51"/>
      </font>
    </dxf>
    <dxf>
      <font>
        <b/>
        <i val="0"/>
        <color indexed="53"/>
      </font>
    </dxf>
    <dxf>
      <font>
        <color indexed="61"/>
      </font>
    </dxf>
    <dxf>
      <font>
        <color indexed="51"/>
      </font>
    </dxf>
    <dxf>
      <font>
        <b/>
        <i val="0"/>
        <color indexed="53"/>
      </font>
    </dxf>
    <dxf>
      <font>
        <b/>
        <i val="0"/>
        <color rgb="FFFF6600"/>
      </font>
      <border/>
    </dxf>
    <dxf>
      <font>
        <color rgb="FFFFCC00"/>
      </font>
      <border/>
    </dxf>
    <dxf>
      <font>
        <color rgb="FF99336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wserver01\&#36001;&#25919;&#35506;\&#36001;&#25919;&#35506;&#20998;&#25484;&#20107;&#21209;\&#65296;&#65302;&#12288;&#36001;&#25919;&#29366;&#27841;&#12398;&#20844;&#34920;&#21450;&#12403;&#20104;&#31639;&#65292;&#27770;&#31639;&#31561;&#12398;&#36001;&#21209;&#22577;&#21578;&#12395;&#38306;&#12377;&#12427;&#12371;&#12392;&#12290;\&#65300;&#65297;&#12288;&#27770;&#31639;&#38306;&#20418;&#12388;&#12389;&#12426;\&#27770;&#31639;&#32113;&#35336;\H22&#27770;&#31639;&#32113;&#35336;\&#27770;&#31639;&#12459;&#12540;&#12489;\&#26283;&#23450;&#65288;230823&#26178;&#28857;&#65289;\22&#27770;&#31639;&#12459;&#12540;&#12489;&#65288;230823&#29694;&#22312;&#26283;&#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面"/>
      <sheetName val="裏面"/>
      <sheetName val="別紙１"/>
      <sheetName val="別紙２"/>
      <sheetName val="別紙３"/>
      <sheetName val="21裏面"/>
    </sheetNames>
    <sheetDataSet>
      <sheetData sheetId="5">
        <row r="6">
          <cell r="E6">
            <v>63090702</v>
          </cell>
        </row>
        <row r="7">
          <cell r="E7">
            <v>935865</v>
          </cell>
        </row>
        <row r="8">
          <cell r="E8">
            <v>218148</v>
          </cell>
        </row>
        <row r="9">
          <cell r="E9">
            <v>99175</v>
          </cell>
        </row>
        <row r="10">
          <cell r="E10">
            <v>51280</v>
          </cell>
        </row>
        <row r="11">
          <cell r="E11">
            <v>3427308</v>
          </cell>
        </row>
        <row r="12">
          <cell r="E12">
            <v>24745</v>
          </cell>
        </row>
        <row r="14">
          <cell r="E14">
            <v>366023</v>
          </cell>
        </row>
        <row r="16">
          <cell r="E16">
            <v>724474</v>
          </cell>
        </row>
        <row r="17">
          <cell r="E17">
            <v>1678804</v>
          </cell>
        </row>
        <row r="18">
          <cell r="E18">
            <v>1290018</v>
          </cell>
        </row>
        <row r="19">
          <cell r="E19">
            <v>388786</v>
          </cell>
        </row>
        <row r="20">
          <cell r="E20">
            <v>70616524</v>
          </cell>
        </row>
        <row r="21">
          <cell r="E21">
            <v>63150</v>
          </cell>
        </row>
        <row r="22">
          <cell r="E22">
            <v>538410</v>
          </cell>
        </row>
        <row r="23">
          <cell r="E23">
            <v>2103452</v>
          </cell>
        </row>
        <row r="24">
          <cell r="E24">
            <v>952267</v>
          </cell>
        </row>
        <row r="25">
          <cell r="E25">
            <v>17525685</v>
          </cell>
        </row>
        <row r="26">
          <cell r="E26">
            <v>140505</v>
          </cell>
        </row>
        <row r="27">
          <cell r="E27">
            <v>3935702</v>
          </cell>
        </row>
        <row r="28">
          <cell r="E28">
            <v>144648</v>
          </cell>
        </row>
        <row r="29">
          <cell r="E29">
            <v>3531</v>
          </cell>
        </row>
        <row r="30">
          <cell r="E30">
            <v>1893909</v>
          </cell>
        </row>
        <row r="31">
          <cell r="E31">
            <v>5770323</v>
          </cell>
        </row>
        <row r="32">
          <cell r="E32">
            <v>3039232</v>
          </cell>
        </row>
        <row r="33">
          <cell r="E33">
            <v>11533200</v>
          </cell>
        </row>
        <row r="35">
          <cell r="E35">
            <v>3100000</v>
          </cell>
        </row>
        <row r="36">
          <cell r="E36">
            <v>118260538</v>
          </cell>
        </row>
        <row r="39">
          <cell r="E39">
            <v>28288032</v>
          </cell>
        </row>
        <row r="40">
          <cell r="E40">
            <v>3229056</v>
          </cell>
        </row>
        <row r="41">
          <cell r="E41">
            <v>23008815</v>
          </cell>
        </row>
        <row r="42">
          <cell r="E42">
            <v>282262</v>
          </cell>
        </row>
        <row r="43">
          <cell r="E43">
            <v>2022332</v>
          </cell>
        </row>
        <row r="46">
          <cell r="E46">
            <v>56830497</v>
          </cell>
        </row>
        <row r="48">
          <cell r="E48">
            <v>6260205</v>
          </cell>
        </row>
        <row r="50">
          <cell r="E50">
            <v>1303750</v>
          </cell>
        </row>
        <row r="51">
          <cell r="E51">
            <v>4956455</v>
          </cell>
        </row>
        <row r="53">
          <cell r="E53">
            <v>63090702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9"/>
  <sheetViews>
    <sheetView tabSelected="1" view="pageBreakPreview" zoomScaleSheetLayoutView="100" zoomScalePageLayoutView="0" workbookViewId="0" topLeftCell="A1">
      <pane ySplit="4" topLeftCell="A5" activePane="bottomLeft" state="frozen"/>
      <selection pane="topLeft" activeCell="E55" sqref="E55:F55"/>
      <selection pane="bottomLeft" activeCell="X47" sqref="X47"/>
    </sheetView>
  </sheetViews>
  <sheetFormatPr defaultColWidth="9.00390625" defaultRowHeight="13.5"/>
  <cols>
    <col min="1" max="1" width="1.00390625" style="159" customWidth="1"/>
    <col min="2" max="2" width="6.625" style="159" customWidth="1"/>
    <col min="3" max="3" width="8.125" style="159" customWidth="1"/>
    <col min="4" max="4" width="4.125" style="159" customWidth="1"/>
    <col min="5" max="5" width="5.625" style="159" customWidth="1"/>
    <col min="6" max="6" width="3.625" style="159" customWidth="1"/>
    <col min="7" max="8" width="10.125" style="159" customWidth="1"/>
    <col min="9" max="9" width="9.50390625" style="159" customWidth="1"/>
    <col min="10" max="10" width="7.125" style="159" customWidth="1"/>
    <col min="11" max="11" width="2.25390625" style="159" customWidth="1"/>
    <col min="12" max="12" width="2.125" style="159" customWidth="1"/>
    <col min="13" max="13" width="6.75390625" style="159" customWidth="1"/>
    <col min="14" max="14" width="6.625" style="159" customWidth="1"/>
    <col min="15" max="15" width="2.375" style="159" customWidth="1"/>
    <col min="16" max="16" width="6.125" style="159" customWidth="1"/>
    <col min="17" max="17" width="2.125" style="159" customWidth="1"/>
    <col min="18" max="18" width="6.625" style="159" customWidth="1"/>
    <col min="19" max="19" width="2.75390625" style="159" customWidth="1"/>
    <col min="20" max="20" width="1.4921875" style="1" customWidth="1"/>
    <col min="21" max="21" width="3.875" style="1" customWidth="1"/>
    <col min="22" max="22" width="12.625" style="1" customWidth="1"/>
    <col min="23" max="23" width="4.25390625" style="1" customWidth="1"/>
    <col min="24" max="24" width="13.25390625" style="1" customWidth="1"/>
    <col min="25" max="16384" width="9.00390625" style="1" customWidth="1"/>
  </cols>
  <sheetData>
    <row r="1" spans="9:18" ht="20.25" customHeight="1" thickBot="1">
      <c r="I1" s="160" t="s">
        <v>229</v>
      </c>
      <c r="P1" s="201" t="s">
        <v>178</v>
      </c>
      <c r="Q1" s="201"/>
      <c r="R1" s="201"/>
    </row>
    <row r="2" spans="16:19" ht="22.5" customHeight="1" thickBot="1">
      <c r="P2" s="293" t="s">
        <v>4</v>
      </c>
      <c r="Q2" s="294"/>
      <c r="R2" s="283" t="s">
        <v>272</v>
      </c>
      <c r="S2" s="284"/>
    </row>
    <row r="3" spans="4:19" ht="20.25" customHeight="1">
      <c r="D3" s="217" t="s">
        <v>356</v>
      </c>
      <c r="E3" s="217"/>
      <c r="F3" s="297"/>
      <c r="G3" s="297"/>
      <c r="H3" s="297"/>
      <c r="I3" s="161"/>
      <c r="J3" s="254" t="s">
        <v>0</v>
      </c>
      <c r="K3" s="255"/>
      <c r="L3" s="162"/>
      <c r="M3" s="259" t="s">
        <v>257</v>
      </c>
      <c r="N3" s="260"/>
      <c r="O3" s="163"/>
      <c r="P3" s="285" t="s">
        <v>230</v>
      </c>
      <c r="Q3" s="286"/>
      <c r="R3" s="289" t="s">
        <v>273</v>
      </c>
      <c r="S3" s="290"/>
    </row>
    <row r="4" spans="4:19" ht="23.25" customHeight="1" thickBot="1">
      <c r="D4" s="295" t="s">
        <v>6</v>
      </c>
      <c r="E4" s="295"/>
      <c r="F4" s="296"/>
      <c r="G4" s="296"/>
      <c r="H4" s="296"/>
      <c r="I4" s="164"/>
      <c r="J4" s="241" t="s">
        <v>5</v>
      </c>
      <c r="K4" s="256"/>
      <c r="L4" s="165"/>
      <c r="M4" s="257" t="s">
        <v>258</v>
      </c>
      <c r="N4" s="258"/>
      <c r="O4" s="166"/>
      <c r="P4" s="287" t="s">
        <v>357</v>
      </c>
      <c r="Q4" s="288"/>
      <c r="R4" s="291" t="s">
        <v>274</v>
      </c>
      <c r="S4" s="292"/>
    </row>
    <row r="5" spans="2:19" ht="17.25" customHeight="1">
      <c r="B5" s="280" t="s">
        <v>8</v>
      </c>
      <c r="C5" s="281"/>
      <c r="D5" s="281"/>
      <c r="E5" s="281"/>
      <c r="F5" s="282"/>
      <c r="G5" s="167" t="s">
        <v>11</v>
      </c>
      <c r="H5" s="167" t="s">
        <v>10</v>
      </c>
      <c r="I5" s="261" t="s">
        <v>13</v>
      </c>
      <c r="J5" s="226"/>
      <c r="K5" s="262"/>
      <c r="L5" s="261" t="s">
        <v>14</v>
      </c>
      <c r="M5" s="226"/>
      <c r="N5" s="226"/>
      <c r="O5" s="226"/>
      <c r="P5" s="226"/>
      <c r="Q5" s="226"/>
      <c r="R5" s="226"/>
      <c r="S5" s="227"/>
    </row>
    <row r="6" spans="2:19" ht="15" customHeight="1">
      <c r="B6" s="298" t="s">
        <v>174</v>
      </c>
      <c r="C6" s="168" t="s">
        <v>358</v>
      </c>
      <c r="D6" s="421" t="s">
        <v>345</v>
      </c>
      <c r="E6" s="421"/>
      <c r="F6" s="169" t="s">
        <v>9</v>
      </c>
      <c r="G6" s="170" t="s">
        <v>180</v>
      </c>
      <c r="H6" s="170" t="s">
        <v>9</v>
      </c>
      <c r="I6" s="423" t="s">
        <v>359</v>
      </c>
      <c r="J6" s="263" t="s">
        <v>352</v>
      </c>
      <c r="K6" s="301" t="s">
        <v>9</v>
      </c>
      <c r="L6" s="308" t="s">
        <v>17</v>
      </c>
      <c r="M6" s="308"/>
      <c r="N6" s="276" t="s">
        <v>18</v>
      </c>
      <c r="O6" s="302"/>
      <c r="P6" s="265" t="s">
        <v>19</v>
      </c>
      <c r="Q6" s="266"/>
      <c r="R6" s="276" t="s">
        <v>20</v>
      </c>
      <c r="S6" s="277"/>
    </row>
    <row r="7" spans="2:19" ht="7.5" customHeight="1">
      <c r="B7" s="299"/>
      <c r="C7" s="422" t="s">
        <v>360</v>
      </c>
      <c r="D7" s="418" t="s">
        <v>259</v>
      </c>
      <c r="E7" s="418"/>
      <c r="F7" s="311" t="s">
        <v>9</v>
      </c>
      <c r="G7" s="427" t="s">
        <v>262</v>
      </c>
      <c r="H7" s="312" t="s">
        <v>346</v>
      </c>
      <c r="I7" s="423"/>
      <c r="J7" s="264"/>
      <c r="K7" s="301"/>
      <c r="L7" s="309"/>
      <c r="M7" s="309"/>
      <c r="N7" s="303"/>
      <c r="O7" s="304"/>
      <c r="P7" s="267"/>
      <c r="Q7" s="268"/>
      <c r="R7" s="278"/>
      <c r="S7" s="279"/>
    </row>
    <row r="8" spans="2:19" ht="7.5" customHeight="1">
      <c r="B8" s="299"/>
      <c r="C8" s="422"/>
      <c r="D8" s="419"/>
      <c r="E8" s="419"/>
      <c r="F8" s="311"/>
      <c r="G8" s="427"/>
      <c r="H8" s="312"/>
      <c r="I8" s="423" t="s">
        <v>361</v>
      </c>
      <c r="J8" s="263" t="s">
        <v>263</v>
      </c>
      <c r="K8" s="301" t="s">
        <v>9</v>
      </c>
      <c r="L8" s="305" t="s">
        <v>15</v>
      </c>
      <c r="M8" s="238" t="s">
        <v>362</v>
      </c>
      <c r="N8" s="269">
        <v>2296</v>
      </c>
      <c r="O8" s="250" t="s">
        <v>353</v>
      </c>
      <c r="P8" s="269">
        <v>32243</v>
      </c>
      <c r="Q8" s="250" t="s">
        <v>353</v>
      </c>
      <c r="R8" s="271">
        <v>139571</v>
      </c>
      <c r="S8" s="252" t="s">
        <v>9</v>
      </c>
    </row>
    <row r="9" spans="2:19" ht="14.25" customHeight="1">
      <c r="B9" s="300"/>
      <c r="C9" s="168" t="s">
        <v>157</v>
      </c>
      <c r="D9" s="420" t="s">
        <v>342</v>
      </c>
      <c r="E9" s="420"/>
      <c r="F9" s="169" t="s">
        <v>203</v>
      </c>
      <c r="G9" s="171"/>
      <c r="H9" s="171"/>
      <c r="I9" s="423"/>
      <c r="J9" s="264"/>
      <c r="K9" s="301"/>
      <c r="L9" s="306"/>
      <c r="M9" s="239"/>
      <c r="N9" s="270">
        <v>404012</v>
      </c>
      <c r="O9" s="251"/>
      <c r="P9" s="270">
        <v>404012</v>
      </c>
      <c r="Q9" s="251"/>
      <c r="R9" s="272">
        <v>404012</v>
      </c>
      <c r="S9" s="253"/>
    </row>
    <row r="10" spans="2:24" ht="18" customHeight="1">
      <c r="B10" s="298" t="s">
        <v>7</v>
      </c>
      <c r="C10" s="168" t="s">
        <v>363</v>
      </c>
      <c r="D10" s="421" t="s">
        <v>260</v>
      </c>
      <c r="E10" s="421"/>
      <c r="F10" s="169" t="s">
        <v>9</v>
      </c>
      <c r="G10" s="424" t="s">
        <v>181</v>
      </c>
      <c r="H10" s="425"/>
      <c r="I10" s="425"/>
      <c r="J10" s="425"/>
      <c r="K10" s="426"/>
      <c r="L10" s="306"/>
      <c r="M10" s="172" t="s">
        <v>16</v>
      </c>
      <c r="N10" s="116">
        <v>1.31870656481535</v>
      </c>
      <c r="O10" s="117" t="s">
        <v>146</v>
      </c>
      <c r="P10" s="116">
        <v>18.5187525127793</v>
      </c>
      <c r="Q10" s="117" t="s">
        <v>146</v>
      </c>
      <c r="R10" s="116">
        <v>80.1625409224054</v>
      </c>
      <c r="S10" s="173" t="s">
        <v>182</v>
      </c>
      <c r="U10" s="2"/>
      <c r="V10" s="2"/>
      <c r="W10" s="2"/>
      <c r="X10" s="2"/>
    </row>
    <row r="11" spans="2:24" ht="18" customHeight="1">
      <c r="B11" s="299"/>
      <c r="C11" s="168" t="s">
        <v>364</v>
      </c>
      <c r="D11" s="421" t="s">
        <v>261</v>
      </c>
      <c r="E11" s="421"/>
      <c r="F11" s="169" t="s">
        <v>9</v>
      </c>
      <c r="G11" s="313" t="s">
        <v>264</v>
      </c>
      <c r="H11" s="314"/>
      <c r="I11" s="314"/>
      <c r="J11" s="314"/>
      <c r="K11" s="315"/>
      <c r="L11" s="306"/>
      <c r="M11" s="111" t="s">
        <v>365</v>
      </c>
      <c r="N11" s="196" t="s">
        <v>271</v>
      </c>
      <c r="O11" s="174" t="s">
        <v>9</v>
      </c>
      <c r="P11" s="105" t="s">
        <v>269</v>
      </c>
      <c r="Q11" s="174" t="s">
        <v>9</v>
      </c>
      <c r="R11" s="196" t="s">
        <v>270</v>
      </c>
      <c r="S11" s="173" t="s">
        <v>9</v>
      </c>
      <c r="U11" s="2"/>
      <c r="V11" s="2"/>
      <c r="W11" s="2"/>
      <c r="X11" s="2"/>
    </row>
    <row r="12" spans="2:24" ht="18" customHeight="1" thickBot="1">
      <c r="B12" s="310"/>
      <c r="C12" s="175" t="s">
        <v>157</v>
      </c>
      <c r="D12" s="409" t="s">
        <v>265</v>
      </c>
      <c r="E12" s="409"/>
      <c r="F12" s="176" t="s">
        <v>203</v>
      </c>
      <c r="G12" s="316"/>
      <c r="H12" s="317"/>
      <c r="I12" s="317"/>
      <c r="J12" s="317"/>
      <c r="K12" s="318"/>
      <c r="L12" s="307"/>
      <c r="M12" s="177" t="s">
        <v>16</v>
      </c>
      <c r="N12" s="157" t="s">
        <v>266</v>
      </c>
      <c r="O12" s="178" t="s">
        <v>182</v>
      </c>
      <c r="P12" s="197" t="s">
        <v>267</v>
      </c>
      <c r="Q12" s="178" t="s">
        <v>182</v>
      </c>
      <c r="R12" s="157" t="s">
        <v>268</v>
      </c>
      <c r="S12" s="179" t="s">
        <v>182</v>
      </c>
      <c r="U12" s="2"/>
      <c r="V12" s="2"/>
      <c r="W12" s="2"/>
      <c r="X12" s="2"/>
    </row>
    <row r="13" spans="1:24" s="3" customFormat="1" ht="18" customHeight="1">
      <c r="A13" s="180"/>
      <c r="B13" s="246" t="s">
        <v>21</v>
      </c>
      <c r="C13" s="247"/>
      <c r="D13" s="247"/>
      <c r="E13" s="247"/>
      <c r="F13" s="247"/>
      <c r="G13" s="181" t="s">
        <v>366</v>
      </c>
      <c r="H13" s="181" t="s">
        <v>367</v>
      </c>
      <c r="I13" s="167" t="s">
        <v>156</v>
      </c>
      <c r="J13" s="248" t="s">
        <v>368</v>
      </c>
      <c r="K13" s="249"/>
      <c r="L13" s="322" t="s">
        <v>21</v>
      </c>
      <c r="M13" s="281"/>
      <c r="N13" s="281"/>
      <c r="O13" s="282"/>
      <c r="P13" s="273" t="s">
        <v>28</v>
      </c>
      <c r="Q13" s="274"/>
      <c r="R13" s="274"/>
      <c r="S13" s="275"/>
      <c r="U13" s="2"/>
      <c r="V13" s="2"/>
      <c r="W13" s="2"/>
      <c r="X13" s="2"/>
    </row>
    <row r="14" spans="1:24" s="3" customFormat="1" ht="18" customHeight="1">
      <c r="A14" s="180"/>
      <c r="B14" s="115" t="s">
        <v>204</v>
      </c>
      <c r="C14" s="208" t="s">
        <v>22</v>
      </c>
      <c r="D14" s="208"/>
      <c r="E14" s="208"/>
      <c r="F14" s="124" t="s">
        <v>205</v>
      </c>
      <c r="G14" s="62">
        <v>115103478</v>
      </c>
      <c r="H14" s="62">
        <v>118260538</v>
      </c>
      <c r="I14" s="63">
        <f>G14-H14</f>
        <v>-3157060</v>
      </c>
      <c r="J14" s="67">
        <f>I14/H14*100</f>
        <v>-2.669580278757061</v>
      </c>
      <c r="K14" s="68" t="s">
        <v>276</v>
      </c>
      <c r="L14" s="211" t="s">
        <v>29</v>
      </c>
      <c r="M14" s="244"/>
      <c r="N14" s="244"/>
      <c r="O14" s="245"/>
      <c r="P14" s="228" t="s">
        <v>278</v>
      </c>
      <c r="Q14" s="229"/>
      <c r="R14" s="229"/>
      <c r="S14" s="182"/>
      <c r="U14" s="2"/>
      <c r="V14" s="2"/>
      <c r="W14" s="2"/>
      <c r="X14" s="2"/>
    </row>
    <row r="15" spans="1:24" s="3" customFormat="1" ht="18" customHeight="1">
      <c r="A15" s="180"/>
      <c r="B15" s="115" t="s">
        <v>183</v>
      </c>
      <c r="C15" s="208" t="s">
        <v>23</v>
      </c>
      <c r="D15" s="208"/>
      <c r="E15" s="208"/>
      <c r="F15" s="124" t="s">
        <v>206</v>
      </c>
      <c r="G15" s="62">
        <v>109620503</v>
      </c>
      <c r="H15" s="62">
        <v>112792582</v>
      </c>
      <c r="I15" s="63">
        <f aca="true" t="shared" si="0" ref="I15:I23">G15-H15</f>
        <v>-3172079</v>
      </c>
      <c r="J15" s="67">
        <f>I15/H15*100</f>
        <v>-2.8123117174496457</v>
      </c>
      <c r="K15" s="69"/>
      <c r="L15" s="211" t="s">
        <v>30</v>
      </c>
      <c r="M15" s="244"/>
      <c r="N15" s="244"/>
      <c r="O15" s="245"/>
      <c r="P15" s="228">
        <v>5.9</v>
      </c>
      <c r="Q15" s="240"/>
      <c r="R15" s="240"/>
      <c r="S15" s="183" t="s">
        <v>203</v>
      </c>
      <c r="U15" s="2"/>
      <c r="V15" s="2"/>
      <c r="W15" s="2"/>
      <c r="X15" s="2"/>
    </row>
    <row r="16" spans="1:24" s="3" customFormat="1" ht="18" customHeight="1">
      <c r="A16" s="180"/>
      <c r="B16" s="115" t="s">
        <v>184</v>
      </c>
      <c r="C16" s="209" t="s">
        <v>207</v>
      </c>
      <c r="D16" s="209"/>
      <c r="E16" s="209"/>
      <c r="F16" s="124" t="s">
        <v>208</v>
      </c>
      <c r="G16" s="64">
        <f>G14-G15</f>
        <v>5482975</v>
      </c>
      <c r="H16" s="64">
        <f>H14-H15</f>
        <v>5467956</v>
      </c>
      <c r="I16" s="63">
        <f t="shared" si="0"/>
        <v>15019</v>
      </c>
      <c r="J16" s="67">
        <f>I16/H16*100</f>
        <v>0.274673022240852</v>
      </c>
      <c r="K16" s="69"/>
      <c r="L16" s="211" t="s">
        <v>31</v>
      </c>
      <c r="M16" s="244"/>
      <c r="N16" s="244"/>
      <c r="O16" s="245"/>
      <c r="P16" s="228" t="s">
        <v>279</v>
      </c>
      <c r="Q16" s="229"/>
      <c r="R16" s="229"/>
      <c r="S16" s="183" t="s">
        <v>203</v>
      </c>
      <c r="U16" s="2"/>
      <c r="V16" s="2"/>
      <c r="W16" s="2"/>
      <c r="X16" s="2"/>
    </row>
    <row r="17" spans="1:24" s="3" customFormat="1" ht="18" customHeight="1">
      <c r="A17" s="180"/>
      <c r="B17" s="115" t="s">
        <v>185</v>
      </c>
      <c r="C17" s="210" t="s">
        <v>231</v>
      </c>
      <c r="D17" s="210"/>
      <c r="E17" s="210"/>
      <c r="F17" s="124" t="s">
        <v>209</v>
      </c>
      <c r="G17" s="65">
        <v>1291524</v>
      </c>
      <c r="H17" s="65">
        <v>648187</v>
      </c>
      <c r="I17" s="63">
        <f t="shared" si="0"/>
        <v>643337</v>
      </c>
      <c r="J17" s="67">
        <f>I17/H17*100</f>
        <v>99.25175913740942</v>
      </c>
      <c r="K17" s="69"/>
      <c r="L17" s="241" t="s">
        <v>32</v>
      </c>
      <c r="M17" s="242"/>
      <c r="N17" s="242"/>
      <c r="O17" s="243"/>
      <c r="P17" s="228">
        <v>16.1</v>
      </c>
      <c r="Q17" s="229"/>
      <c r="R17" s="229"/>
      <c r="S17" s="183" t="s">
        <v>250</v>
      </c>
      <c r="U17" s="2"/>
      <c r="V17" s="2"/>
      <c r="W17" s="2"/>
      <c r="X17" s="2"/>
    </row>
    <row r="18" spans="1:24" s="3" customFormat="1" ht="18" customHeight="1">
      <c r="A18" s="180"/>
      <c r="B18" s="115" t="s">
        <v>187</v>
      </c>
      <c r="C18" s="208" t="s">
        <v>210</v>
      </c>
      <c r="D18" s="208"/>
      <c r="E18" s="208"/>
      <c r="F18" s="124" t="s">
        <v>211</v>
      </c>
      <c r="G18" s="64">
        <f>G16-G17</f>
        <v>4191451</v>
      </c>
      <c r="H18" s="64">
        <f>H16-H17</f>
        <v>4819769</v>
      </c>
      <c r="I18" s="63">
        <f t="shared" si="0"/>
        <v>-628318</v>
      </c>
      <c r="J18" s="67">
        <f>I18/H18*100</f>
        <v>-13.036267920724</v>
      </c>
      <c r="K18" s="69"/>
      <c r="L18" s="241" t="s">
        <v>251</v>
      </c>
      <c r="M18" s="244"/>
      <c r="N18" s="244"/>
      <c r="O18" s="245"/>
      <c r="P18" s="228" t="s">
        <v>280</v>
      </c>
      <c r="Q18" s="229"/>
      <c r="R18" s="229"/>
      <c r="S18" s="183"/>
      <c r="U18" s="2"/>
      <c r="V18" s="2"/>
      <c r="W18" s="2"/>
      <c r="X18" s="2"/>
    </row>
    <row r="19" spans="1:24" s="3" customFormat="1" ht="18" customHeight="1">
      <c r="A19" s="180"/>
      <c r="B19" s="115" t="s">
        <v>188</v>
      </c>
      <c r="C19" s="208" t="s">
        <v>25</v>
      </c>
      <c r="D19" s="208"/>
      <c r="E19" s="208"/>
      <c r="F19" s="124" t="s">
        <v>212</v>
      </c>
      <c r="G19" s="64">
        <v>-628318</v>
      </c>
      <c r="H19" s="64">
        <v>-469979</v>
      </c>
      <c r="I19" s="63">
        <f t="shared" si="0"/>
        <v>-158339</v>
      </c>
      <c r="J19" s="233" t="s">
        <v>277</v>
      </c>
      <c r="K19" s="234"/>
      <c r="L19" s="184"/>
      <c r="M19" s="235" t="s">
        <v>252</v>
      </c>
      <c r="N19" s="236"/>
      <c r="O19" s="237"/>
      <c r="P19" s="228" t="s">
        <v>281</v>
      </c>
      <c r="Q19" s="229"/>
      <c r="R19" s="229"/>
      <c r="S19" s="183"/>
      <c r="U19" s="2"/>
      <c r="V19" s="2"/>
      <c r="W19" s="2"/>
      <c r="X19" s="2"/>
    </row>
    <row r="20" spans="1:24" s="3" customFormat="1" ht="18" customHeight="1">
      <c r="A20" s="180"/>
      <c r="B20" s="115" t="s">
        <v>189</v>
      </c>
      <c r="C20" s="208" t="s">
        <v>26</v>
      </c>
      <c r="D20" s="208"/>
      <c r="E20" s="208"/>
      <c r="F20" s="124" t="s">
        <v>213</v>
      </c>
      <c r="G20" s="65">
        <v>1003851</v>
      </c>
      <c r="H20" s="65">
        <v>154867</v>
      </c>
      <c r="I20" s="63">
        <f t="shared" si="0"/>
        <v>848984</v>
      </c>
      <c r="J20" s="67">
        <f>I20/H20*100</f>
        <v>548.2020055918949</v>
      </c>
      <c r="K20" s="69"/>
      <c r="L20" s="211" t="s">
        <v>253</v>
      </c>
      <c r="M20" s="208"/>
      <c r="N20" s="208"/>
      <c r="O20" s="212"/>
      <c r="P20" s="228" t="s">
        <v>282</v>
      </c>
      <c r="Q20" s="229"/>
      <c r="R20" s="229"/>
      <c r="S20" s="183"/>
      <c r="U20" s="2"/>
      <c r="V20" s="2"/>
      <c r="W20" s="2"/>
      <c r="X20" s="2"/>
    </row>
    <row r="21" spans="1:24" s="3" customFormat="1" ht="18" customHeight="1">
      <c r="A21" s="180"/>
      <c r="B21" s="115" t="s">
        <v>175</v>
      </c>
      <c r="C21" s="208" t="s">
        <v>27</v>
      </c>
      <c r="D21" s="208"/>
      <c r="E21" s="208"/>
      <c r="F21" s="124" t="s">
        <v>214</v>
      </c>
      <c r="G21" s="65">
        <v>71611</v>
      </c>
      <c r="H21" s="65">
        <v>183344</v>
      </c>
      <c r="I21" s="63">
        <f t="shared" si="0"/>
        <v>-111733</v>
      </c>
      <c r="J21" s="67">
        <f>I21/H21*100</f>
        <v>-60.94172702679117</v>
      </c>
      <c r="K21" s="69"/>
      <c r="L21" s="443" t="s">
        <v>254</v>
      </c>
      <c r="M21" s="444"/>
      <c r="N21" s="444"/>
      <c r="O21" s="445"/>
      <c r="P21" s="228" t="s">
        <v>283</v>
      </c>
      <c r="Q21" s="229"/>
      <c r="R21" s="229"/>
      <c r="S21" s="183"/>
      <c r="U21" s="2"/>
      <c r="V21" s="2"/>
      <c r="W21" s="2"/>
      <c r="X21" s="2"/>
    </row>
    <row r="22" spans="1:24" s="3" customFormat="1" ht="18" customHeight="1">
      <c r="A22" s="180"/>
      <c r="B22" s="115" t="s">
        <v>190</v>
      </c>
      <c r="C22" s="208" t="s">
        <v>232</v>
      </c>
      <c r="D22" s="208"/>
      <c r="E22" s="208"/>
      <c r="F22" s="124" t="s">
        <v>215</v>
      </c>
      <c r="G22" s="64" t="s">
        <v>275</v>
      </c>
      <c r="H22" s="64" t="s">
        <v>275</v>
      </c>
      <c r="I22" s="63">
        <f t="shared" si="0"/>
        <v>0</v>
      </c>
      <c r="J22" s="67" t="s">
        <v>347</v>
      </c>
      <c r="K22" s="69"/>
      <c r="L22" s="241"/>
      <c r="M22" s="256"/>
      <c r="N22" s="256"/>
      <c r="O22" s="256"/>
      <c r="P22" s="455"/>
      <c r="Q22" s="456"/>
      <c r="R22" s="456"/>
      <c r="S22" s="185"/>
      <c r="U22" s="107"/>
      <c r="V22" s="107"/>
      <c r="W22" s="2"/>
      <c r="X22" s="2"/>
    </row>
    <row r="23" spans="1:24" s="3" customFormat="1" ht="19.5" customHeight="1" thickBot="1">
      <c r="A23" s="180"/>
      <c r="B23" s="186" t="s">
        <v>191</v>
      </c>
      <c r="C23" s="451" t="s">
        <v>216</v>
      </c>
      <c r="D23" s="452"/>
      <c r="E23" s="452"/>
      <c r="F23" s="453"/>
      <c r="G23" s="66">
        <f>SUM(G19:G21)-G22</f>
        <v>447144</v>
      </c>
      <c r="H23" s="66">
        <f>SUM(H19:H21)-H22</f>
        <v>-131768</v>
      </c>
      <c r="I23" s="63">
        <f t="shared" si="0"/>
        <v>578912</v>
      </c>
      <c r="J23" s="434"/>
      <c r="K23" s="435"/>
      <c r="L23" s="473"/>
      <c r="M23" s="474"/>
      <c r="N23" s="474"/>
      <c r="O23" s="474"/>
      <c r="P23" s="475"/>
      <c r="Q23" s="476"/>
      <c r="R23" s="476"/>
      <c r="S23" s="187"/>
      <c r="U23" s="107"/>
      <c r="V23" s="107"/>
      <c r="W23" s="2"/>
      <c r="X23" s="2"/>
    </row>
    <row r="24" spans="1:24" s="3" customFormat="1" ht="18" customHeight="1">
      <c r="A24" s="180"/>
      <c r="B24" s="322" t="s">
        <v>198</v>
      </c>
      <c r="C24" s="281"/>
      <c r="D24" s="281"/>
      <c r="E24" s="281"/>
      <c r="F24" s="281"/>
      <c r="G24" s="282"/>
      <c r="H24" s="428">
        <v>50033184</v>
      </c>
      <c r="I24" s="429"/>
      <c r="J24" s="429"/>
      <c r="K24" s="188"/>
      <c r="L24" s="467" t="s">
        <v>194</v>
      </c>
      <c r="M24" s="468"/>
      <c r="N24" s="468"/>
      <c r="O24" s="468"/>
      <c r="P24" s="469"/>
      <c r="Q24" s="468"/>
      <c r="R24" s="468"/>
      <c r="S24" s="470"/>
      <c r="U24" s="2"/>
      <c r="V24" s="2"/>
      <c r="W24" s="2"/>
      <c r="X24" s="2"/>
    </row>
    <row r="25" spans="1:24" s="3" customFormat="1" ht="18" customHeight="1">
      <c r="A25" s="180"/>
      <c r="B25" s="454" t="s">
        <v>197</v>
      </c>
      <c r="C25" s="236"/>
      <c r="D25" s="236"/>
      <c r="E25" s="236"/>
      <c r="F25" s="236"/>
      <c r="G25" s="237"/>
      <c r="H25" s="430">
        <v>46164329</v>
      </c>
      <c r="I25" s="431"/>
      <c r="J25" s="431"/>
      <c r="K25" s="189"/>
      <c r="L25" s="319" t="s">
        <v>165</v>
      </c>
      <c r="M25" s="320"/>
      <c r="N25" s="320"/>
      <c r="O25" s="321"/>
      <c r="P25" s="463" t="s">
        <v>284</v>
      </c>
      <c r="Q25" s="464"/>
      <c r="R25" s="464"/>
      <c r="S25" s="137" t="s">
        <v>167</v>
      </c>
      <c r="U25" s="107"/>
      <c r="V25" s="107"/>
      <c r="W25" s="2"/>
      <c r="X25" s="2"/>
    </row>
    <row r="26" spans="1:24" s="3" customFormat="1" ht="18" customHeight="1">
      <c r="A26" s="180"/>
      <c r="B26" s="412" t="s">
        <v>196</v>
      </c>
      <c r="C26" s="236"/>
      <c r="D26" s="236"/>
      <c r="E26" s="236"/>
      <c r="F26" s="236"/>
      <c r="G26" s="237"/>
      <c r="H26" s="430">
        <v>71015773</v>
      </c>
      <c r="I26" s="431"/>
      <c r="J26" s="431"/>
      <c r="K26" s="189"/>
      <c r="L26" s="319" t="s">
        <v>169</v>
      </c>
      <c r="M26" s="320"/>
      <c r="N26" s="320"/>
      <c r="O26" s="321"/>
      <c r="P26" s="463" t="s">
        <v>284</v>
      </c>
      <c r="Q26" s="464"/>
      <c r="R26" s="464"/>
      <c r="S26" s="137" t="s">
        <v>192</v>
      </c>
      <c r="U26" s="107"/>
      <c r="V26" s="107"/>
      <c r="W26" s="2"/>
      <c r="X26" s="2"/>
    </row>
    <row r="27" spans="1:24" s="3" customFormat="1" ht="18" customHeight="1">
      <c r="A27" s="180"/>
      <c r="B27" s="190"/>
      <c r="C27" s="235" t="s">
        <v>195</v>
      </c>
      <c r="D27" s="236"/>
      <c r="E27" s="236"/>
      <c r="F27" s="236"/>
      <c r="G27" s="237"/>
      <c r="H27" s="430">
        <v>6434764</v>
      </c>
      <c r="I27" s="431"/>
      <c r="J27" s="431"/>
      <c r="K27" s="189"/>
      <c r="L27" s="319" t="s">
        <v>164</v>
      </c>
      <c r="M27" s="320"/>
      <c r="N27" s="320"/>
      <c r="O27" s="321"/>
      <c r="P27" s="463" t="s">
        <v>285</v>
      </c>
      <c r="Q27" s="464"/>
      <c r="R27" s="464"/>
      <c r="S27" s="137" t="s">
        <v>167</v>
      </c>
      <c r="U27" s="2"/>
      <c r="V27" s="2"/>
      <c r="W27" s="2"/>
      <c r="X27" s="2"/>
    </row>
    <row r="28" spans="1:24" s="3" customFormat="1" ht="18" customHeight="1" thickBot="1">
      <c r="A28" s="180"/>
      <c r="B28" s="150"/>
      <c r="C28" s="121"/>
      <c r="D28" s="121"/>
      <c r="E28" s="121"/>
      <c r="F28" s="121"/>
      <c r="G28" s="125"/>
      <c r="H28" s="191"/>
      <c r="I28" s="192"/>
      <c r="J28" s="192"/>
      <c r="K28" s="193"/>
      <c r="L28" s="230" t="s">
        <v>166</v>
      </c>
      <c r="M28" s="231"/>
      <c r="N28" s="231"/>
      <c r="O28" s="232"/>
      <c r="P28" s="461" t="s">
        <v>286</v>
      </c>
      <c r="Q28" s="462"/>
      <c r="R28" s="462"/>
      <c r="S28" s="137" t="s">
        <v>193</v>
      </c>
      <c r="U28" s="107"/>
      <c r="V28" s="107"/>
      <c r="W28" s="2"/>
      <c r="X28" s="2"/>
    </row>
    <row r="29" spans="1:24" s="3" customFormat="1" ht="18" customHeight="1">
      <c r="A29" s="180"/>
      <c r="B29" s="413" t="s">
        <v>200</v>
      </c>
      <c r="C29" s="414"/>
      <c r="D29" s="414"/>
      <c r="E29" s="414"/>
      <c r="F29" s="414"/>
      <c r="G29" s="414"/>
      <c r="H29" s="414"/>
      <c r="I29" s="414"/>
      <c r="J29" s="414"/>
      <c r="K29" s="415"/>
      <c r="L29" s="457" t="s">
        <v>3</v>
      </c>
      <c r="M29" s="458"/>
      <c r="N29" s="458"/>
      <c r="O29" s="458"/>
      <c r="P29" s="459"/>
      <c r="Q29" s="458"/>
      <c r="R29" s="458"/>
      <c r="S29" s="460"/>
      <c r="U29" s="107"/>
      <c r="V29" s="107"/>
      <c r="W29" s="2"/>
      <c r="X29" s="2"/>
    </row>
    <row r="30" spans="1:24" s="3" customFormat="1" ht="18.75" customHeight="1">
      <c r="A30" s="180"/>
      <c r="B30" s="432" t="s">
        <v>33</v>
      </c>
      <c r="C30" s="410"/>
      <c r="D30" s="410" t="s">
        <v>217</v>
      </c>
      <c r="E30" s="465" t="s">
        <v>170</v>
      </c>
      <c r="F30" s="466"/>
      <c r="G30" s="194" t="s">
        <v>172</v>
      </c>
      <c r="H30" s="194" t="s">
        <v>24</v>
      </c>
      <c r="I30" s="308" t="s">
        <v>34</v>
      </c>
      <c r="J30" s="438" t="s">
        <v>218</v>
      </c>
      <c r="K30" s="439"/>
      <c r="L30" s="412" t="s">
        <v>233</v>
      </c>
      <c r="M30" s="436"/>
      <c r="N30" s="436"/>
      <c r="O30" s="335"/>
      <c r="P30" s="204" t="s">
        <v>219</v>
      </c>
      <c r="Q30" s="205"/>
      <c r="R30" s="446" t="s">
        <v>234</v>
      </c>
      <c r="S30" s="447"/>
      <c r="U30" s="2"/>
      <c r="V30" s="2"/>
      <c r="W30" s="2"/>
      <c r="X30" s="2"/>
    </row>
    <row r="31" spans="1:24" s="3" customFormat="1" ht="18.75" customHeight="1">
      <c r="A31" s="180"/>
      <c r="B31" s="433"/>
      <c r="C31" s="411"/>
      <c r="D31" s="411"/>
      <c r="E31" s="441" t="s">
        <v>35</v>
      </c>
      <c r="F31" s="442"/>
      <c r="G31" s="151" t="s">
        <v>171</v>
      </c>
      <c r="H31" s="151" t="s">
        <v>173</v>
      </c>
      <c r="I31" s="309"/>
      <c r="J31" s="393"/>
      <c r="K31" s="440"/>
      <c r="L31" s="325"/>
      <c r="M31" s="216"/>
      <c r="N31" s="216"/>
      <c r="O31" s="437"/>
      <c r="P31" s="206"/>
      <c r="Q31" s="207"/>
      <c r="R31" s="448"/>
      <c r="S31" s="449"/>
      <c r="U31" s="107"/>
      <c r="V31" s="107"/>
      <c r="W31" s="2"/>
      <c r="X31" s="2"/>
    </row>
    <row r="32" spans="1:24" s="3" customFormat="1" ht="15.75" customHeight="1">
      <c r="A32" s="180"/>
      <c r="B32" s="353" t="s">
        <v>290</v>
      </c>
      <c r="C32" s="354"/>
      <c r="D32" s="110" t="s">
        <v>287</v>
      </c>
      <c r="E32" s="323">
        <v>37168024</v>
      </c>
      <c r="F32" s="324"/>
      <c r="G32" s="65">
        <v>35829916</v>
      </c>
      <c r="H32" s="62">
        <v>1338108</v>
      </c>
      <c r="I32" s="65">
        <v>3400000</v>
      </c>
      <c r="J32" s="138"/>
      <c r="K32" s="139" t="s">
        <v>12</v>
      </c>
      <c r="L32" s="198" t="s">
        <v>302</v>
      </c>
      <c r="M32" s="199"/>
      <c r="N32" s="199"/>
      <c r="O32" s="200"/>
      <c r="P32" s="450">
        <v>992</v>
      </c>
      <c r="Q32" s="450"/>
      <c r="R32" s="416">
        <v>0</v>
      </c>
      <c r="S32" s="417"/>
      <c r="U32" s="107"/>
      <c r="V32" s="107"/>
      <c r="W32" s="2"/>
      <c r="X32" s="2"/>
    </row>
    <row r="33" spans="1:24" s="3" customFormat="1" ht="15.75" customHeight="1">
      <c r="A33" s="180"/>
      <c r="B33" s="353" t="s">
        <v>291</v>
      </c>
      <c r="C33" s="354"/>
      <c r="D33" s="110" t="s">
        <v>287</v>
      </c>
      <c r="E33" s="323">
        <v>317998</v>
      </c>
      <c r="F33" s="324"/>
      <c r="G33" s="65">
        <v>317998</v>
      </c>
      <c r="H33" s="62">
        <v>0</v>
      </c>
      <c r="I33" s="65">
        <v>0</v>
      </c>
      <c r="J33" s="138"/>
      <c r="K33" s="139"/>
      <c r="L33" s="198" t="s">
        <v>303</v>
      </c>
      <c r="M33" s="199"/>
      <c r="N33" s="199"/>
      <c r="O33" s="200"/>
      <c r="P33" s="471">
        <v>1929342</v>
      </c>
      <c r="Q33" s="472"/>
      <c r="R33" s="416">
        <v>586</v>
      </c>
      <c r="S33" s="417"/>
      <c r="U33" s="107"/>
      <c r="V33" s="107"/>
      <c r="W33" s="2"/>
      <c r="X33" s="2"/>
    </row>
    <row r="34" spans="1:24" s="3" customFormat="1" ht="15.75" customHeight="1">
      <c r="A34" s="180"/>
      <c r="B34" s="353" t="s">
        <v>292</v>
      </c>
      <c r="C34" s="354"/>
      <c r="D34" s="110" t="s">
        <v>287</v>
      </c>
      <c r="E34" s="323">
        <v>15174338</v>
      </c>
      <c r="F34" s="324"/>
      <c r="G34" s="65">
        <v>15146875</v>
      </c>
      <c r="H34" s="62">
        <v>-1332</v>
      </c>
      <c r="I34" s="65">
        <v>2275288</v>
      </c>
      <c r="J34" s="138"/>
      <c r="K34" s="139"/>
      <c r="L34" s="198" t="s">
        <v>304</v>
      </c>
      <c r="M34" s="199"/>
      <c r="N34" s="199"/>
      <c r="O34" s="200"/>
      <c r="P34" s="416">
        <v>632049</v>
      </c>
      <c r="Q34" s="416"/>
      <c r="R34" s="416">
        <v>866</v>
      </c>
      <c r="S34" s="417"/>
      <c r="U34" s="2"/>
      <c r="V34" s="2"/>
      <c r="W34" s="2"/>
      <c r="X34" s="2"/>
    </row>
    <row r="35" spans="1:24" s="3" customFormat="1" ht="15.75" customHeight="1">
      <c r="A35" s="180"/>
      <c r="B35" s="353" t="s">
        <v>293</v>
      </c>
      <c r="C35" s="354"/>
      <c r="D35" s="110" t="s">
        <v>287</v>
      </c>
      <c r="E35" s="323">
        <v>3146084</v>
      </c>
      <c r="F35" s="324"/>
      <c r="G35" s="65">
        <v>2834419</v>
      </c>
      <c r="H35" s="62">
        <v>311665</v>
      </c>
      <c r="I35" s="65">
        <v>447922</v>
      </c>
      <c r="J35" s="138"/>
      <c r="K35" s="139"/>
      <c r="L35" s="198" t="s">
        <v>305</v>
      </c>
      <c r="M35" s="199"/>
      <c r="N35" s="199"/>
      <c r="O35" s="200"/>
      <c r="P35" s="416">
        <v>1000443</v>
      </c>
      <c r="Q35" s="416"/>
      <c r="R35" s="416">
        <v>207</v>
      </c>
      <c r="S35" s="417"/>
      <c r="U35" s="107"/>
      <c r="V35" s="107"/>
      <c r="W35" s="2"/>
      <c r="X35" s="2"/>
    </row>
    <row r="36" spans="1:24" s="3" customFormat="1" ht="15.75" customHeight="1">
      <c r="A36" s="180"/>
      <c r="B36" s="353" t="s">
        <v>294</v>
      </c>
      <c r="C36" s="354"/>
      <c r="D36" s="110" t="s">
        <v>288</v>
      </c>
      <c r="E36" s="323">
        <v>7484921</v>
      </c>
      <c r="F36" s="324"/>
      <c r="G36" s="65">
        <v>6168802</v>
      </c>
      <c r="H36" s="62">
        <v>1316119</v>
      </c>
      <c r="I36" s="65">
        <v>46218</v>
      </c>
      <c r="J36" s="140" t="s">
        <v>347</v>
      </c>
      <c r="K36" s="139"/>
      <c r="L36" s="198" t="s">
        <v>306</v>
      </c>
      <c r="M36" s="199"/>
      <c r="N36" s="199"/>
      <c r="O36" s="200"/>
      <c r="P36" s="416">
        <v>69444</v>
      </c>
      <c r="Q36" s="416"/>
      <c r="R36" s="416">
        <v>69444</v>
      </c>
      <c r="S36" s="417"/>
      <c r="U36" s="107"/>
      <c r="V36" s="107"/>
      <c r="W36" s="2"/>
      <c r="X36" s="2"/>
    </row>
    <row r="37" spans="1:24" s="3" customFormat="1" ht="15.75" customHeight="1">
      <c r="A37" s="180"/>
      <c r="B37" s="353" t="s">
        <v>295</v>
      </c>
      <c r="C37" s="354"/>
      <c r="D37" s="110" t="s">
        <v>288</v>
      </c>
      <c r="E37" s="323">
        <v>1124922</v>
      </c>
      <c r="F37" s="324"/>
      <c r="G37" s="65">
        <v>1110546</v>
      </c>
      <c r="H37" s="62">
        <v>14376</v>
      </c>
      <c r="I37" s="65">
        <v>359855</v>
      </c>
      <c r="J37" s="140" t="s">
        <v>347</v>
      </c>
      <c r="K37" s="139"/>
      <c r="L37" s="344"/>
      <c r="M37" s="345"/>
      <c r="N37" s="345"/>
      <c r="O37" s="346"/>
      <c r="P37" s="340"/>
      <c r="Q37" s="340"/>
      <c r="R37" s="340"/>
      <c r="S37" s="383"/>
      <c r="U37" s="2"/>
      <c r="V37" s="2"/>
      <c r="W37" s="2"/>
      <c r="X37" s="2"/>
    </row>
    <row r="38" spans="1:24" s="3" customFormat="1" ht="15.75" customHeight="1">
      <c r="A38" s="180"/>
      <c r="B38" s="353" t="s">
        <v>296</v>
      </c>
      <c r="C38" s="354"/>
      <c r="D38" s="110" t="s">
        <v>289</v>
      </c>
      <c r="E38" s="323">
        <v>11713917</v>
      </c>
      <c r="F38" s="324"/>
      <c r="G38" s="65">
        <v>10807397</v>
      </c>
      <c r="H38" s="62">
        <v>798864</v>
      </c>
      <c r="I38" s="65">
        <v>3494230</v>
      </c>
      <c r="J38" s="140" t="s">
        <v>347</v>
      </c>
      <c r="K38" s="139"/>
      <c r="L38" s="344"/>
      <c r="M38" s="345"/>
      <c r="N38" s="345"/>
      <c r="O38" s="346"/>
      <c r="P38" s="340"/>
      <c r="Q38" s="340"/>
      <c r="R38" s="340"/>
      <c r="S38" s="383"/>
      <c r="U38" s="2"/>
      <c r="V38" s="2"/>
      <c r="W38" s="2"/>
      <c r="X38" s="2"/>
    </row>
    <row r="39" spans="1:24" s="3" customFormat="1" ht="15.75" customHeight="1" thickBot="1">
      <c r="A39" s="180"/>
      <c r="B39" s="353" t="s">
        <v>297</v>
      </c>
      <c r="C39" s="354"/>
      <c r="D39" s="110" t="s">
        <v>289</v>
      </c>
      <c r="E39" s="323">
        <v>203784</v>
      </c>
      <c r="F39" s="324"/>
      <c r="G39" s="65">
        <v>62494</v>
      </c>
      <c r="H39" s="62">
        <v>141290</v>
      </c>
      <c r="I39" s="65">
        <v>5770</v>
      </c>
      <c r="J39" s="140" t="s">
        <v>347</v>
      </c>
      <c r="K39" s="139"/>
      <c r="L39" s="401"/>
      <c r="M39" s="402"/>
      <c r="N39" s="402"/>
      <c r="O39" s="403"/>
      <c r="P39" s="387"/>
      <c r="Q39" s="387"/>
      <c r="R39" s="387"/>
      <c r="S39" s="400"/>
      <c r="U39" s="2"/>
      <c r="V39" s="2"/>
      <c r="W39" s="2"/>
      <c r="X39" s="2"/>
    </row>
    <row r="40" spans="1:24" s="3" customFormat="1" ht="15.75" customHeight="1">
      <c r="A40" s="180"/>
      <c r="B40" s="353" t="s">
        <v>298</v>
      </c>
      <c r="C40" s="354"/>
      <c r="D40" s="110" t="s">
        <v>289</v>
      </c>
      <c r="E40" s="323">
        <v>42498</v>
      </c>
      <c r="F40" s="324"/>
      <c r="G40" s="65">
        <v>42498</v>
      </c>
      <c r="H40" s="62">
        <v>0</v>
      </c>
      <c r="I40" s="65">
        <v>42498</v>
      </c>
      <c r="J40" s="138"/>
      <c r="K40" s="139"/>
      <c r="L40" s="404" t="s">
        <v>179</v>
      </c>
      <c r="M40" s="405"/>
      <c r="N40" s="405"/>
      <c r="O40" s="405"/>
      <c r="P40" s="405"/>
      <c r="Q40" s="405"/>
      <c r="R40" s="405"/>
      <c r="S40" s="406"/>
      <c r="U40" s="2"/>
      <c r="V40" s="2"/>
      <c r="W40" s="2"/>
      <c r="X40" s="2"/>
    </row>
    <row r="41" spans="1:24" s="3" customFormat="1" ht="30.75" customHeight="1">
      <c r="A41" s="180"/>
      <c r="B41" s="353" t="s">
        <v>299</v>
      </c>
      <c r="C41" s="354"/>
      <c r="D41" s="110" t="s">
        <v>289</v>
      </c>
      <c r="E41" s="323">
        <v>767667</v>
      </c>
      <c r="F41" s="324"/>
      <c r="G41" s="65">
        <v>503680</v>
      </c>
      <c r="H41" s="62">
        <v>263987</v>
      </c>
      <c r="I41" s="65">
        <v>48000</v>
      </c>
      <c r="J41" s="140" t="s">
        <v>347</v>
      </c>
      <c r="K41" s="139"/>
      <c r="L41" s="350" t="s">
        <v>235</v>
      </c>
      <c r="M41" s="351"/>
      <c r="N41" s="351"/>
      <c r="O41" s="352"/>
      <c r="P41" s="407" t="s">
        <v>369</v>
      </c>
      <c r="Q41" s="408"/>
      <c r="R41" s="385"/>
      <c r="S41" s="386"/>
      <c r="U41" s="2"/>
      <c r="V41" s="2"/>
      <c r="W41" s="2"/>
      <c r="X41" s="2"/>
    </row>
    <row r="42" spans="1:24" s="3" customFormat="1" ht="15.75" customHeight="1">
      <c r="A42" s="180"/>
      <c r="B42" s="353" t="s">
        <v>300</v>
      </c>
      <c r="C42" s="354"/>
      <c r="D42" s="110" t="s">
        <v>289</v>
      </c>
      <c r="E42" s="323">
        <v>338402</v>
      </c>
      <c r="F42" s="324"/>
      <c r="G42" s="65">
        <v>323547</v>
      </c>
      <c r="H42" s="62">
        <v>14855</v>
      </c>
      <c r="I42" s="65">
        <v>100000</v>
      </c>
      <c r="J42" s="138"/>
      <c r="K42" s="139"/>
      <c r="L42" s="347" t="s">
        <v>307</v>
      </c>
      <c r="M42" s="348"/>
      <c r="N42" s="348"/>
      <c r="O42" s="349"/>
      <c r="P42" s="323">
        <v>12645600</v>
      </c>
      <c r="Q42" s="324"/>
      <c r="R42" s="385"/>
      <c r="S42" s="386"/>
      <c r="U42" s="2"/>
      <c r="V42" s="2"/>
      <c r="W42" s="2"/>
      <c r="X42" s="2"/>
    </row>
    <row r="43" spans="1:24" s="3" customFormat="1" ht="15.75" customHeight="1">
      <c r="A43" s="180"/>
      <c r="B43" s="353" t="s">
        <v>301</v>
      </c>
      <c r="C43" s="354"/>
      <c r="D43" s="110" t="s">
        <v>289</v>
      </c>
      <c r="E43" s="323">
        <v>98276</v>
      </c>
      <c r="F43" s="324"/>
      <c r="G43" s="65">
        <v>89640</v>
      </c>
      <c r="H43" s="62">
        <v>8636</v>
      </c>
      <c r="I43" s="65">
        <v>46000</v>
      </c>
      <c r="J43" s="138"/>
      <c r="K43" s="139"/>
      <c r="L43" s="347" t="s">
        <v>308</v>
      </c>
      <c r="M43" s="348"/>
      <c r="N43" s="348"/>
      <c r="O43" s="349"/>
      <c r="P43" s="323">
        <v>0</v>
      </c>
      <c r="Q43" s="324"/>
      <c r="R43" s="385"/>
      <c r="S43" s="386"/>
      <c r="U43" s="2"/>
      <c r="V43" s="2"/>
      <c r="W43" s="2"/>
      <c r="X43" s="2"/>
    </row>
    <row r="44" spans="1:24" s="3" customFormat="1" ht="15.75" customHeight="1">
      <c r="A44" s="180"/>
      <c r="B44" s="355"/>
      <c r="C44" s="356"/>
      <c r="D44" s="141"/>
      <c r="E44" s="340"/>
      <c r="F44" s="340"/>
      <c r="G44" s="13"/>
      <c r="H44" s="13"/>
      <c r="I44" s="13"/>
      <c r="J44" s="138"/>
      <c r="K44" s="139"/>
      <c r="L44" s="347" t="s">
        <v>309</v>
      </c>
      <c r="M44" s="348"/>
      <c r="N44" s="348"/>
      <c r="O44" s="349"/>
      <c r="P44" s="323">
        <v>5652183</v>
      </c>
      <c r="Q44" s="324"/>
      <c r="R44" s="384"/>
      <c r="S44" s="386"/>
      <c r="U44" s="2"/>
      <c r="V44" s="2"/>
      <c r="W44" s="2"/>
      <c r="X44" s="2"/>
    </row>
    <row r="45" spans="1:24" s="3" customFormat="1" ht="15.75" customHeight="1" thickBot="1">
      <c r="A45" s="180"/>
      <c r="B45" s="142"/>
      <c r="C45" s="143"/>
      <c r="D45" s="144"/>
      <c r="E45" s="145"/>
      <c r="F45" s="146"/>
      <c r="G45" s="147"/>
      <c r="H45" s="147"/>
      <c r="I45" s="147"/>
      <c r="J45" s="148"/>
      <c r="K45" s="149"/>
      <c r="L45" s="625" t="s">
        <v>310</v>
      </c>
      <c r="M45" s="626"/>
      <c r="N45" s="626"/>
      <c r="O45" s="627"/>
      <c r="P45" s="628">
        <v>102637</v>
      </c>
      <c r="Q45" s="628"/>
      <c r="R45" s="629"/>
      <c r="S45" s="630"/>
      <c r="U45" s="2"/>
      <c r="V45" s="2"/>
      <c r="W45" s="2"/>
      <c r="X45" s="2"/>
    </row>
    <row r="46" spans="1:24" s="3" customFormat="1" ht="15.75" customHeight="1">
      <c r="A46" s="180"/>
      <c r="B46" s="322" t="s">
        <v>55</v>
      </c>
      <c r="C46" s="226"/>
      <c r="D46" s="341"/>
      <c r="E46" s="342"/>
      <c r="F46" s="328" t="s">
        <v>36</v>
      </c>
      <c r="G46" s="215" t="s">
        <v>370</v>
      </c>
      <c r="H46" s="216"/>
      <c r="I46" s="216"/>
      <c r="J46" s="217"/>
      <c r="K46" s="218"/>
      <c r="L46" s="225" t="s">
        <v>41</v>
      </c>
      <c r="M46" s="226"/>
      <c r="N46" s="226"/>
      <c r="O46" s="226"/>
      <c r="P46" s="226"/>
      <c r="Q46" s="226"/>
      <c r="R46" s="226"/>
      <c r="S46" s="227"/>
      <c r="U46" s="2"/>
      <c r="V46" s="2"/>
      <c r="W46" s="2"/>
      <c r="X46" s="2"/>
    </row>
    <row r="47" spans="1:24" s="3" customFormat="1" ht="15.75" customHeight="1">
      <c r="A47" s="180"/>
      <c r="B47" s="325" t="s">
        <v>148</v>
      </c>
      <c r="C47" s="217"/>
      <c r="D47" s="343"/>
      <c r="E47" s="277"/>
      <c r="F47" s="328"/>
      <c r="G47" s="326" t="s">
        <v>42</v>
      </c>
      <c r="H47" s="111" t="s">
        <v>226</v>
      </c>
      <c r="I47" s="219" t="s">
        <v>151</v>
      </c>
      <c r="J47" s="220"/>
      <c r="K47" s="221"/>
      <c r="L47" s="334" t="s">
        <v>42</v>
      </c>
      <c r="M47" s="335"/>
      <c r="N47" s="391" t="s">
        <v>371</v>
      </c>
      <c r="O47" s="392"/>
      <c r="P47" s="391" t="s">
        <v>372</v>
      </c>
      <c r="Q47" s="395"/>
      <c r="R47" s="395"/>
      <c r="S47" s="396"/>
      <c r="U47" s="2"/>
      <c r="V47" s="1"/>
      <c r="W47" s="1"/>
      <c r="X47" s="1"/>
    </row>
    <row r="48" spans="1:24" s="3" customFormat="1" ht="15.75" customHeight="1">
      <c r="A48" s="180"/>
      <c r="B48" s="325" t="s">
        <v>37</v>
      </c>
      <c r="C48" s="217"/>
      <c r="D48" s="217" t="s">
        <v>311</v>
      </c>
      <c r="E48" s="333"/>
      <c r="F48" s="329"/>
      <c r="G48" s="327"/>
      <c r="H48" s="151" t="s">
        <v>227</v>
      </c>
      <c r="I48" s="222" t="s">
        <v>236</v>
      </c>
      <c r="J48" s="223"/>
      <c r="K48" s="224"/>
      <c r="L48" s="336"/>
      <c r="M48" s="337"/>
      <c r="N48" s="393"/>
      <c r="O48" s="394"/>
      <c r="P48" s="397"/>
      <c r="Q48" s="398"/>
      <c r="R48" s="398"/>
      <c r="S48" s="399"/>
      <c r="U48" s="2"/>
      <c r="V48" s="1"/>
      <c r="W48" s="1"/>
      <c r="X48" s="1"/>
    </row>
    <row r="49" spans="1:24" s="3" customFormat="1" ht="15.75" customHeight="1">
      <c r="A49" s="180"/>
      <c r="B49" s="325" t="s">
        <v>147</v>
      </c>
      <c r="C49" s="217"/>
      <c r="D49" s="217" t="s">
        <v>311</v>
      </c>
      <c r="E49" s="333"/>
      <c r="F49" s="329"/>
      <c r="G49" s="51" t="s">
        <v>43</v>
      </c>
      <c r="H49" s="71" t="s">
        <v>312</v>
      </c>
      <c r="I49" s="359">
        <v>9550</v>
      </c>
      <c r="J49" s="360"/>
      <c r="K49" s="152" t="s">
        <v>222</v>
      </c>
      <c r="L49" s="213" t="s">
        <v>47</v>
      </c>
      <c r="M49" s="214"/>
      <c r="N49" s="371">
        <v>2326</v>
      </c>
      <c r="O49" s="372"/>
      <c r="P49" s="359">
        <v>3334</v>
      </c>
      <c r="Q49" s="380"/>
      <c r="R49" s="380"/>
      <c r="S49" s="112" t="s">
        <v>237</v>
      </c>
      <c r="U49" s="2"/>
      <c r="V49" s="1"/>
      <c r="W49" s="1"/>
      <c r="X49" s="1"/>
    </row>
    <row r="50" spans="1:24" s="3" customFormat="1" ht="15.75" customHeight="1">
      <c r="A50" s="180"/>
      <c r="B50" s="325" t="s">
        <v>149</v>
      </c>
      <c r="C50" s="217"/>
      <c r="D50" s="217"/>
      <c r="E50" s="333"/>
      <c r="F50" s="329"/>
      <c r="G50" s="51" t="s">
        <v>163</v>
      </c>
      <c r="H50" s="71" t="s">
        <v>313</v>
      </c>
      <c r="I50" s="359">
        <v>7850</v>
      </c>
      <c r="J50" s="360"/>
      <c r="K50" s="153"/>
      <c r="L50" s="389" t="s">
        <v>48</v>
      </c>
      <c r="M50" s="390"/>
      <c r="N50" s="371">
        <v>242</v>
      </c>
      <c r="O50" s="372"/>
      <c r="P50" s="359">
        <v>3228</v>
      </c>
      <c r="Q50" s="380"/>
      <c r="R50" s="380"/>
      <c r="S50" s="69"/>
      <c r="U50" s="2"/>
      <c r="V50" s="2"/>
      <c r="W50" s="2"/>
      <c r="X50" s="2"/>
    </row>
    <row r="51" spans="1:24" s="3" customFormat="1" ht="15.75" customHeight="1">
      <c r="A51" s="180"/>
      <c r="B51" s="325" t="s">
        <v>38</v>
      </c>
      <c r="C51" s="217"/>
      <c r="D51" s="217"/>
      <c r="E51" s="333"/>
      <c r="F51" s="329"/>
      <c r="G51" s="51" t="s">
        <v>44</v>
      </c>
      <c r="H51" s="71" t="s">
        <v>314</v>
      </c>
      <c r="I51" s="359">
        <v>7160</v>
      </c>
      <c r="J51" s="360"/>
      <c r="K51" s="153"/>
      <c r="L51" s="331" t="s">
        <v>199</v>
      </c>
      <c r="M51" s="214"/>
      <c r="N51" s="371">
        <v>456</v>
      </c>
      <c r="O51" s="372"/>
      <c r="P51" s="359">
        <v>3417</v>
      </c>
      <c r="Q51" s="380"/>
      <c r="R51" s="380"/>
      <c r="S51" s="69"/>
      <c r="U51" s="2"/>
      <c r="V51" s="2"/>
      <c r="W51" s="2"/>
      <c r="X51" s="2"/>
    </row>
    <row r="52" spans="1:24" s="3" customFormat="1" ht="15.75" customHeight="1">
      <c r="A52" s="180"/>
      <c r="B52" s="325" t="s">
        <v>39</v>
      </c>
      <c r="C52" s="217"/>
      <c r="D52" s="217"/>
      <c r="E52" s="333"/>
      <c r="F52" s="329"/>
      <c r="G52" s="51" t="s">
        <v>45</v>
      </c>
      <c r="H52" s="71" t="s">
        <v>314</v>
      </c>
      <c r="I52" s="359">
        <v>6630</v>
      </c>
      <c r="J52" s="360"/>
      <c r="K52" s="153"/>
      <c r="L52" s="332" t="s">
        <v>49</v>
      </c>
      <c r="M52" s="214"/>
      <c r="N52" s="373">
        <v>96</v>
      </c>
      <c r="O52" s="374"/>
      <c r="P52" s="359">
        <v>4100</v>
      </c>
      <c r="Q52" s="380"/>
      <c r="R52" s="380"/>
      <c r="S52" s="69"/>
      <c r="U52" s="2"/>
      <c r="V52" s="2"/>
      <c r="W52" s="2"/>
      <c r="X52" s="2"/>
    </row>
    <row r="53" spans="1:19" s="3" customFormat="1" ht="15.75" customHeight="1">
      <c r="A53" s="180"/>
      <c r="B53" s="325" t="s">
        <v>150</v>
      </c>
      <c r="C53" s="217"/>
      <c r="D53" s="217"/>
      <c r="E53" s="333"/>
      <c r="F53" s="329"/>
      <c r="G53" s="51" t="s">
        <v>46</v>
      </c>
      <c r="H53" s="72" t="s">
        <v>314</v>
      </c>
      <c r="I53" s="361">
        <v>5930</v>
      </c>
      <c r="J53" s="362"/>
      <c r="K53" s="153"/>
      <c r="L53" s="213" t="s">
        <v>50</v>
      </c>
      <c r="M53" s="214"/>
      <c r="N53" s="375"/>
      <c r="O53" s="376"/>
      <c r="P53" s="375"/>
      <c r="Q53" s="388"/>
      <c r="R53" s="388"/>
      <c r="S53" s="69"/>
    </row>
    <row r="54" spans="1:22" s="3" customFormat="1" ht="15.75" customHeight="1">
      <c r="A54" s="180"/>
      <c r="B54" s="325" t="s">
        <v>220</v>
      </c>
      <c r="C54" s="217"/>
      <c r="D54" s="217"/>
      <c r="E54" s="365"/>
      <c r="F54" s="329"/>
      <c r="G54" s="114" t="s">
        <v>52</v>
      </c>
      <c r="H54" s="71" t="s">
        <v>314</v>
      </c>
      <c r="I54" s="363">
        <v>5730</v>
      </c>
      <c r="J54" s="364"/>
      <c r="K54" s="153"/>
      <c r="L54" s="213"/>
      <c r="M54" s="214"/>
      <c r="N54" s="377"/>
      <c r="O54" s="377"/>
      <c r="P54" s="381"/>
      <c r="Q54" s="382"/>
      <c r="R54" s="382"/>
      <c r="S54" s="69"/>
      <c r="U54" s="2"/>
      <c r="V54" s="2"/>
    </row>
    <row r="55" spans="1:22" s="3" customFormat="1" ht="15.75" customHeight="1" thickBot="1">
      <c r="A55" s="180"/>
      <c r="B55" s="357" t="s">
        <v>40</v>
      </c>
      <c r="C55" s="358"/>
      <c r="D55" s="358"/>
      <c r="E55" s="368"/>
      <c r="F55" s="330"/>
      <c r="G55" s="154"/>
      <c r="H55" s="155"/>
      <c r="I55" s="366"/>
      <c r="J55" s="367"/>
      <c r="K55" s="156"/>
      <c r="L55" s="338" t="s">
        <v>51</v>
      </c>
      <c r="M55" s="339"/>
      <c r="N55" s="378" t="s">
        <v>343</v>
      </c>
      <c r="O55" s="379"/>
      <c r="P55" s="369" t="s">
        <v>344</v>
      </c>
      <c r="Q55" s="370"/>
      <c r="R55" s="370"/>
      <c r="S55" s="158"/>
      <c r="U55" s="2"/>
      <c r="V55" s="2"/>
    </row>
    <row r="56" spans="1:22" s="4" customFormat="1" ht="18" customHeight="1">
      <c r="A56" s="195"/>
      <c r="B56" s="202" t="s">
        <v>373</v>
      </c>
      <c r="C56" s="202"/>
      <c r="D56" s="202"/>
      <c r="E56" s="202"/>
      <c r="F56" s="202"/>
      <c r="G56" s="202"/>
      <c r="H56" s="202"/>
      <c r="I56" s="202"/>
      <c r="J56" s="202"/>
      <c r="K56" s="202"/>
      <c r="L56" s="202"/>
      <c r="M56" s="202"/>
      <c r="N56" s="202"/>
      <c r="O56" s="202"/>
      <c r="P56" s="202"/>
      <c r="Q56" s="202"/>
      <c r="R56" s="202"/>
      <c r="S56" s="202"/>
      <c r="U56" s="2"/>
      <c r="V56" s="2"/>
    </row>
    <row r="57" spans="1:22" s="4" customFormat="1" ht="18" customHeight="1">
      <c r="A57" s="195"/>
      <c r="B57" s="203"/>
      <c r="C57" s="203"/>
      <c r="D57" s="203"/>
      <c r="E57" s="203"/>
      <c r="F57" s="203"/>
      <c r="G57" s="203"/>
      <c r="H57" s="203"/>
      <c r="I57" s="203"/>
      <c r="J57" s="203"/>
      <c r="K57" s="203"/>
      <c r="L57" s="203"/>
      <c r="M57" s="203"/>
      <c r="N57" s="203"/>
      <c r="O57" s="203"/>
      <c r="P57" s="203"/>
      <c r="Q57" s="203"/>
      <c r="R57" s="203"/>
      <c r="S57" s="203"/>
      <c r="U57" s="2"/>
      <c r="V57" s="2"/>
    </row>
    <row r="58" spans="1:22" s="4" customFormat="1" ht="18" customHeight="1">
      <c r="A58" s="195"/>
      <c r="B58" s="195" t="s">
        <v>248</v>
      </c>
      <c r="C58" s="195"/>
      <c r="D58" s="195"/>
      <c r="E58" s="195"/>
      <c r="F58" s="195"/>
      <c r="G58" s="195"/>
      <c r="H58" s="195"/>
      <c r="I58" s="195"/>
      <c r="J58" s="195"/>
      <c r="K58" s="195"/>
      <c r="L58" s="195"/>
      <c r="M58" s="195"/>
      <c r="N58" s="195"/>
      <c r="O58" s="195"/>
      <c r="P58" s="195"/>
      <c r="Q58" s="195"/>
      <c r="R58" s="195"/>
      <c r="S58" s="195"/>
      <c r="U58" s="2"/>
      <c r="V58" s="2"/>
    </row>
    <row r="59" spans="1:19" s="4" customFormat="1" ht="18" customHeight="1">
      <c r="A59" s="195"/>
      <c r="B59" s="195" t="s">
        <v>249</v>
      </c>
      <c r="C59" s="195"/>
      <c r="D59" s="195"/>
      <c r="E59" s="195"/>
      <c r="F59" s="195"/>
      <c r="G59" s="195"/>
      <c r="H59" s="195"/>
      <c r="I59" s="195"/>
      <c r="J59" s="195"/>
      <c r="K59" s="195"/>
      <c r="L59" s="195"/>
      <c r="M59" s="195"/>
      <c r="N59" s="195"/>
      <c r="O59" s="195"/>
      <c r="P59" s="195"/>
      <c r="Q59" s="195"/>
      <c r="R59" s="195"/>
      <c r="S59" s="195"/>
    </row>
    <row r="60" ht="18" customHeight="1"/>
    <row r="61" ht="18" customHeight="1"/>
  </sheetData>
  <sheetProtection/>
  <mergeCells count="235">
    <mergeCell ref="P37:Q37"/>
    <mergeCell ref="R37:S37"/>
    <mergeCell ref="P33:Q33"/>
    <mergeCell ref="R33:S33"/>
    <mergeCell ref="P25:R25"/>
    <mergeCell ref="L23:O23"/>
    <mergeCell ref="P23:R23"/>
    <mergeCell ref="P36:Q36"/>
    <mergeCell ref="L27:O27"/>
    <mergeCell ref="P27:R27"/>
    <mergeCell ref="P22:R22"/>
    <mergeCell ref="L29:S29"/>
    <mergeCell ref="P28:R28"/>
    <mergeCell ref="L26:O26"/>
    <mergeCell ref="P26:R26"/>
    <mergeCell ref="E30:F30"/>
    <mergeCell ref="C22:E22"/>
    <mergeCell ref="B24:G24"/>
    <mergeCell ref="L22:O22"/>
    <mergeCell ref="L24:S24"/>
    <mergeCell ref="E31:F31"/>
    <mergeCell ref="L21:O21"/>
    <mergeCell ref="R30:S31"/>
    <mergeCell ref="R32:S32"/>
    <mergeCell ref="P32:Q32"/>
    <mergeCell ref="H26:J26"/>
    <mergeCell ref="E32:F32"/>
    <mergeCell ref="C23:F23"/>
    <mergeCell ref="B25:G25"/>
    <mergeCell ref="B32:C32"/>
    <mergeCell ref="B38:C38"/>
    <mergeCell ref="B39:C39"/>
    <mergeCell ref="B40:C40"/>
    <mergeCell ref="B41:C41"/>
    <mergeCell ref="J23:K23"/>
    <mergeCell ref="L30:O31"/>
    <mergeCell ref="L32:O32"/>
    <mergeCell ref="L33:O33"/>
    <mergeCell ref="J30:K31"/>
    <mergeCell ref="B36:C36"/>
    <mergeCell ref="B33:C33"/>
    <mergeCell ref="B35:C35"/>
    <mergeCell ref="H24:J24"/>
    <mergeCell ref="I30:I31"/>
    <mergeCell ref="H25:J25"/>
    <mergeCell ref="B30:C31"/>
    <mergeCell ref="B34:C34"/>
    <mergeCell ref="C27:G27"/>
    <mergeCell ref="H27:J27"/>
    <mergeCell ref="E33:F33"/>
    <mergeCell ref="D7:E8"/>
    <mergeCell ref="D9:E9"/>
    <mergeCell ref="D10:E10"/>
    <mergeCell ref="D11:E11"/>
    <mergeCell ref="C7:C8"/>
    <mergeCell ref="I6:I7"/>
    <mergeCell ref="I8:I9"/>
    <mergeCell ref="D6:E6"/>
    <mergeCell ref="G10:K10"/>
    <mergeCell ref="G7:G8"/>
    <mergeCell ref="D12:E12"/>
    <mergeCell ref="D30:D31"/>
    <mergeCell ref="B26:G26"/>
    <mergeCell ref="B29:K29"/>
    <mergeCell ref="R41:S41"/>
    <mergeCell ref="R34:S34"/>
    <mergeCell ref="R35:S35"/>
    <mergeCell ref="R36:S36"/>
    <mergeCell ref="P34:Q34"/>
    <mergeCell ref="P35:Q35"/>
    <mergeCell ref="R39:S39"/>
    <mergeCell ref="R43:S43"/>
    <mergeCell ref="L39:O39"/>
    <mergeCell ref="L42:O42"/>
    <mergeCell ref="L40:S40"/>
    <mergeCell ref="P41:Q41"/>
    <mergeCell ref="P51:R51"/>
    <mergeCell ref="P52:R52"/>
    <mergeCell ref="L50:M50"/>
    <mergeCell ref="L43:O43"/>
    <mergeCell ref="R45:S45"/>
    <mergeCell ref="P42:Q42"/>
    <mergeCell ref="N47:O48"/>
    <mergeCell ref="P47:S48"/>
    <mergeCell ref="L45:O45"/>
    <mergeCell ref="P45:Q45"/>
    <mergeCell ref="P54:R54"/>
    <mergeCell ref="R38:S38"/>
    <mergeCell ref="R44:S44"/>
    <mergeCell ref="P44:Q44"/>
    <mergeCell ref="P38:Q38"/>
    <mergeCell ref="P43:Q43"/>
    <mergeCell ref="R42:S42"/>
    <mergeCell ref="P39:Q39"/>
    <mergeCell ref="P53:R53"/>
    <mergeCell ref="P50:R50"/>
    <mergeCell ref="I49:J49"/>
    <mergeCell ref="P55:R55"/>
    <mergeCell ref="N49:O49"/>
    <mergeCell ref="N50:O50"/>
    <mergeCell ref="N51:O51"/>
    <mergeCell ref="N52:O52"/>
    <mergeCell ref="N53:O53"/>
    <mergeCell ref="N54:O54"/>
    <mergeCell ref="N55:O55"/>
    <mergeCell ref="P49:R49"/>
    <mergeCell ref="D52:E52"/>
    <mergeCell ref="D54:E54"/>
    <mergeCell ref="I55:J55"/>
    <mergeCell ref="I50:J50"/>
    <mergeCell ref="D55:E55"/>
    <mergeCell ref="D51:E51"/>
    <mergeCell ref="B44:C44"/>
    <mergeCell ref="E34:F34"/>
    <mergeCell ref="B55:C55"/>
    <mergeCell ref="I51:J51"/>
    <mergeCell ref="B53:C53"/>
    <mergeCell ref="B54:C54"/>
    <mergeCell ref="I52:J52"/>
    <mergeCell ref="I53:J53"/>
    <mergeCell ref="I54:J54"/>
    <mergeCell ref="B52:C52"/>
    <mergeCell ref="B48:C48"/>
    <mergeCell ref="L36:O36"/>
    <mergeCell ref="L37:O37"/>
    <mergeCell ref="B51:C51"/>
    <mergeCell ref="L44:O44"/>
    <mergeCell ref="L38:O38"/>
    <mergeCell ref="L41:O41"/>
    <mergeCell ref="B37:C37"/>
    <mergeCell ref="B42:C42"/>
    <mergeCell ref="B43:C43"/>
    <mergeCell ref="L55:M55"/>
    <mergeCell ref="E44:F44"/>
    <mergeCell ref="B50:C50"/>
    <mergeCell ref="E43:F43"/>
    <mergeCell ref="B49:C49"/>
    <mergeCell ref="D50:E50"/>
    <mergeCell ref="D49:E49"/>
    <mergeCell ref="B46:E46"/>
    <mergeCell ref="D47:E47"/>
    <mergeCell ref="D48:E48"/>
    <mergeCell ref="E40:F40"/>
    <mergeCell ref="B47:C47"/>
    <mergeCell ref="G47:G48"/>
    <mergeCell ref="F46:F55"/>
    <mergeCell ref="L51:M51"/>
    <mergeCell ref="L52:M52"/>
    <mergeCell ref="L53:M53"/>
    <mergeCell ref="L54:M54"/>
    <mergeCell ref="D53:E53"/>
    <mergeCell ref="L47:M48"/>
    <mergeCell ref="P17:R17"/>
    <mergeCell ref="P16:R16"/>
    <mergeCell ref="P19:R19"/>
    <mergeCell ref="E42:F42"/>
    <mergeCell ref="E35:F35"/>
    <mergeCell ref="E36:F36"/>
    <mergeCell ref="E41:F41"/>
    <mergeCell ref="E37:F37"/>
    <mergeCell ref="E38:F38"/>
    <mergeCell ref="E39:F39"/>
    <mergeCell ref="H7:H8"/>
    <mergeCell ref="G11:K12"/>
    <mergeCell ref="L25:O25"/>
    <mergeCell ref="L13:O13"/>
    <mergeCell ref="L14:O14"/>
    <mergeCell ref="L15:O15"/>
    <mergeCell ref="J8:J9"/>
    <mergeCell ref="B6:B9"/>
    <mergeCell ref="K8:K9"/>
    <mergeCell ref="N6:O7"/>
    <mergeCell ref="K6:K7"/>
    <mergeCell ref="L8:L12"/>
    <mergeCell ref="L6:M7"/>
    <mergeCell ref="N8:N9"/>
    <mergeCell ref="O8:O9"/>
    <mergeCell ref="B10:B12"/>
    <mergeCell ref="F7:F8"/>
    <mergeCell ref="B5:F5"/>
    <mergeCell ref="R2:S2"/>
    <mergeCell ref="P3:Q3"/>
    <mergeCell ref="P4:Q4"/>
    <mergeCell ref="R3:S3"/>
    <mergeCell ref="R4:S4"/>
    <mergeCell ref="P2:Q2"/>
    <mergeCell ref="D4:H4"/>
    <mergeCell ref="D3:H3"/>
    <mergeCell ref="L5:S5"/>
    <mergeCell ref="P6:Q7"/>
    <mergeCell ref="P8:P9"/>
    <mergeCell ref="R8:R9"/>
    <mergeCell ref="P13:S13"/>
    <mergeCell ref="P14:R14"/>
    <mergeCell ref="R6:S7"/>
    <mergeCell ref="P20:R20"/>
    <mergeCell ref="Q8:Q9"/>
    <mergeCell ref="S8:S9"/>
    <mergeCell ref="L18:O18"/>
    <mergeCell ref="J3:K3"/>
    <mergeCell ref="J4:K4"/>
    <mergeCell ref="M4:N4"/>
    <mergeCell ref="M3:N3"/>
    <mergeCell ref="I5:K5"/>
    <mergeCell ref="J6:J7"/>
    <mergeCell ref="C18:E18"/>
    <mergeCell ref="J19:K19"/>
    <mergeCell ref="M19:O19"/>
    <mergeCell ref="M8:M9"/>
    <mergeCell ref="P15:R15"/>
    <mergeCell ref="L17:O17"/>
    <mergeCell ref="L16:O16"/>
    <mergeCell ref="P18:R18"/>
    <mergeCell ref="B13:F13"/>
    <mergeCell ref="J13:K13"/>
    <mergeCell ref="C21:E21"/>
    <mergeCell ref="L20:O20"/>
    <mergeCell ref="C20:E20"/>
    <mergeCell ref="L49:M49"/>
    <mergeCell ref="G46:K46"/>
    <mergeCell ref="I47:K47"/>
    <mergeCell ref="I48:K48"/>
    <mergeCell ref="L46:S46"/>
    <mergeCell ref="P21:R21"/>
    <mergeCell ref="L28:O28"/>
    <mergeCell ref="L34:O34"/>
    <mergeCell ref="L35:O35"/>
    <mergeCell ref="P1:R1"/>
    <mergeCell ref="B56:S57"/>
    <mergeCell ref="P30:Q31"/>
    <mergeCell ref="C14:E14"/>
    <mergeCell ref="C15:E15"/>
    <mergeCell ref="C16:E16"/>
    <mergeCell ref="C17:E17"/>
    <mergeCell ref="C19:E19"/>
  </mergeCells>
  <conditionalFormatting sqref="F32:F43">
    <cfRule type="cellIs" priority="4" dxfId="6" operator="equal" stopIfTrue="1">
      <formula>企適</formula>
    </cfRule>
    <cfRule type="cellIs" priority="5" dxfId="7" operator="equal" stopIfTrue="1">
      <formula>"""企非"""</formula>
    </cfRule>
    <cfRule type="cellIs" priority="6" dxfId="8" operator="equal" stopIfTrue="1">
      <formula>"""収益"""</formula>
    </cfRule>
  </conditionalFormatting>
  <conditionalFormatting sqref="F32:F40 F43">
    <cfRule type="cellIs" priority="1" dxfId="6" operator="equal" stopIfTrue="1">
      <formula>企適</formula>
    </cfRule>
    <cfRule type="cellIs" priority="2" dxfId="7" operator="equal" stopIfTrue="1">
      <formula>"""企非"""</formula>
    </cfRule>
    <cfRule type="cellIs" priority="3" dxfId="8" operator="equal" stopIfTrue="1">
      <formula>"""収益"""</formula>
    </cfRule>
  </conditionalFormatting>
  <printOptions horizontalCentered="1"/>
  <pageMargins left="0.5905511811023623" right="0.5905511811023623" top="0.53" bottom="0.5905511811023623" header="0.38" footer="0.4330708661417323"/>
  <pageSetup horizontalDpi="300" verticalDpi="300" orientation="portrait" paperSize="9" scale="81" r:id="rId1"/>
  <rowBreaks count="1" manualBreakCount="1">
    <brk id="59" min="1" max="18" man="1"/>
  </rowBreaks>
</worksheet>
</file>

<file path=xl/worksheets/sheet2.xml><?xml version="1.0" encoding="utf-8"?>
<worksheet xmlns="http://schemas.openxmlformats.org/spreadsheetml/2006/main" xmlns:r="http://schemas.openxmlformats.org/officeDocument/2006/relationships">
  <sheetPr>
    <pageSetUpPr fitToPage="1"/>
  </sheetPr>
  <dimension ref="A1:X61"/>
  <sheetViews>
    <sheetView view="pageBreakPreview" zoomScale="95" zoomScaleSheetLayoutView="95" zoomScalePageLayoutView="0" workbookViewId="0" topLeftCell="A1">
      <pane ySplit="3" topLeftCell="A4" activePane="bottomLeft" state="frozen"/>
      <selection pane="topLeft" activeCell="D55" sqref="B46:F55"/>
      <selection pane="bottomLeft" activeCell="Y20" sqref="Y20"/>
    </sheetView>
  </sheetViews>
  <sheetFormatPr defaultColWidth="9.00390625" defaultRowHeight="13.5"/>
  <cols>
    <col min="1" max="1" width="0.6171875" style="118" customWidth="1"/>
    <col min="2" max="2" width="2.50390625" style="118" customWidth="1"/>
    <col min="3" max="3" width="2.625" style="118" customWidth="1"/>
    <col min="4" max="4" width="9.75390625" style="118" customWidth="1"/>
    <col min="5" max="5" width="7.625" style="118" customWidth="1"/>
    <col min="6" max="6" width="2.625" style="118" customWidth="1"/>
    <col min="7" max="7" width="6.125" style="118" customWidth="1"/>
    <col min="8" max="8" width="2.00390625" style="118" customWidth="1"/>
    <col min="9" max="9" width="7.125" style="118" customWidth="1"/>
    <col min="10" max="10" width="2.00390625" style="118" customWidth="1"/>
    <col min="11" max="11" width="10.875" style="118" customWidth="1"/>
    <col min="12" max="12" width="2.25390625" style="118" customWidth="1"/>
    <col min="13" max="13" width="2.125" style="118" customWidth="1"/>
    <col min="14" max="14" width="9.50390625" style="118" customWidth="1"/>
    <col min="15" max="15" width="10.50390625" style="118" customWidth="1"/>
    <col min="16" max="16" width="5.75390625" style="118" customWidth="1"/>
    <col min="17" max="17" width="2.00390625" style="118" customWidth="1"/>
    <col min="18" max="18" width="7.125" style="118" customWidth="1"/>
    <col min="19" max="19" width="2.00390625" style="118" customWidth="1"/>
    <col min="20" max="20" width="11.00390625" style="118" customWidth="1"/>
    <col min="21" max="21" width="10.25390625" style="118" customWidth="1"/>
    <col min="22" max="22" width="5.125" style="118" customWidth="1"/>
    <col min="23" max="23" width="2.25390625" style="118" customWidth="1"/>
    <col min="24" max="24" width="1.12109375" style="118" customWidth="1"/>
    <col min="25" max="16384" width="9.00390625" style="118" customWidth="1"/>
  </cols>
  <sheetData>
    <row r="1" ht="6" customHeight="1" thickBot="1">
      <c r="A1" s="118">
        <v>0</v>
      </c>
    </row>
    <row r="2" spans="2:22" ht="21" customHeight="1" thickBot="1">
      <c r="B2" s="293" t="s">
        <v>4</v>
      </c>
      <c r="C2" s="294"/>
      <c r="D2" s="119" t="str">
        <f>'表面'!R2</f>
        <v>15</v>
      </c>
      <c r="N2" s="120" t="s">
        <v>229</v>
      </c>
      <c r="U2" s="492" t="s">
        <v>229</v>
      </c>
      <c r="V2" s="492"/>
    </row>
    <row r="3" spans="2:14" ht="21" customHeight="1" thickBot="1">
      <c r="B3" s="582" t="s">
        <v>5</v>
      </c>
      <c r="C3" s="583"/>
      <c r="D3" s="584"/>
      <c r="E3" s="575" t="s">
        <v>338</v>
      </c>
      <c r="F3" s="576"/>
      <c r="G3" s="576"/>
      <c r="H3" s="576"/>
      <c r="I3" s="576"/>
      <c r="J3" s="577"/>
      <c r="K3" s="586" t="s">
        <v>223</v>
      </c>
      <c r="L3" s="587"/>
      <c r="M3" s="573" t="s">
        <v>273</v>
      </c>
      <c r="N3" s="574"/>
    </row>
    <row r="4" spans="2:24" ht="21" customHeight="1">
      <c r="B4" s="552" t="s">
        <v>53</v>
      </c>
      <c r="C4" s="247"/>
      <c r="D4" s="247"/>
      <c r="E4" s="247"/>
      <c r="F4" s="247"/>
      <c r="G4" s="247"/>
      <c r="H4" s="247"/>
      <c r="I4" s="247"/>
      <c r="J4" s="247"/>
      <c r="K4" s="585"/>
      <c r="L4" s="282" t="s">
        <v>54</v>
      </c>
      <c r="M4" s="247"/>
      <c r="N4" s="247"/>
      <c r="O4" s="247"/>
      <c r="P4" s="247"/>
      <c r="Q4" s="247"/>
      <c r="R4" s="247"/>
      <c r="S4" s="247"/>
      <c r="T4" s="247"/>
      <c r="U4" s="247"/>
      <c r="V4" s="553"/>
      <c r="W4" s="512"/>
      <c r="X4" s="121"/>
    </row>
    <row r="5" spans="2:23" s="122" customFormat="1" ht="22.5" customHeight="1">
      <c r="B5" s="541" t="s">
        <v>56</v>
      </c>
      <c r="C5" s="423"/>
      <c r="D5" s="423"/>
      <c r="E5" s="235" t="s">
        <v>57</v>
      </c>
      <c r="F5" s="237"/>
      <c r="G5" s="343" t="s">
        <v>58</v>
      </c>
      <c r="H5" s="343"/>
      <c r="I5" s="571" t="s">
        <v>354</v>
      </c>
      <c r="J5" s="572"/>
      <c r="K5" s="5" t="s">
        <v>240</v>
      </c>
      <c r="L5" s="343" t="s">
        <v>56</v>
      </c>
      <c r="M5" s="343"/>
      <c r="N5" s="343"/>
      <c r="O5" s="123" t="s">
        <v>57</v>
      </c>
      <c r="P5" s="343" t="s">
        <v>58</v>
      </c>
      <c r="Q5" s="343"/>
      <c r="R5" s="571" t="s">
        <v>354</v>
      </c>
      <c r="S5" s="572"/>
      <c r="T5" s="6" t="s">
        <v>60</v>
      </c>
      <c r="U5" s="7" t="s">
        <v>241</v>
      </c>
      <c r="V5" s="578" t="s">
        <v>59</v>
      </c>
      <c r="W5" s="579"/>
    </row>
    <row r="6" spans="2:23" s="8" customFormat="1" ht="18.75" customHeight="1">
      <c r="B6" s="516" t="s">
        <v>61</v>
      </c>
      <c r="C6" s="517"/>
      <c r="D6" s="517"/>
      <c r="E6" s="430">
        <v>62265461</v>
      </c>
      <c r="F6" s="514"/>
      <c r="G6" s="73">
        <f aca="true" t="shared" si="0" ref="G6:G35">ROUND(E6/$E$36*100,1)</f>
        <v>54.1</v>
      </c>
      <c r="H6" s="11" t="s">
        <v>276</v>
      </c>
      <c r="I6" s="74">
        <f>(E6-'[1]21裏面'!E6)/'[1]21裏面'!E6*100</f>
        <v>-1.308023169563084</v>
      </c>
      <c r="J6" s="11" t="s">
        <v>276</v>
      </c>
      <c r="K6" s="75">
        <v>57258442</v>
      </c>
      <c r="L6" s="256" t="s">
        <v>80</v>
      </c>
      <c r="M6" s="256"/>
      <c r="N6" s="256"/>
      <c r="O6" s="78">
        <v>22613717</v>
      </c>
      <c r="P6" s="105">
        <v>20.6</v>
      </c>
      <c r="Q6" s="98" t="s">
        <v>146</v>
      </c>
      <c r="R6" s="101">
        <v>-5.03902880090516</v>
      </c>
      <c r="S6" s="98" t="s">
        <v>276</v>
      </c>
      <c r="T6" s="78">
        <v>20400569</v>
      </c>
      <c r="U6" s="78">
        <v>19910314</v>
      </c>
      <c r="V6" s="79">
        <v>28.2</v>
      </c>
      <c r="W6" s="14" t="s">
        <v>276</v>
      </c>
    </row>
    <row r="7" spans="2:23" s="8" customFormat="1" ht="18.75" customHeight="1">
      <c r="B7" s="516" t="s">
        <v>62</v>
      </c>
      <c r="C7" s="517"/>
      <c r="D7" s="517"/>
      <c r="E7" s="430">
        <v>914052</v>
      </c>
      <c r="F7" s="514"/>
      <c r="G7" s="73">
        <f t="shared" si="0"/>
        <v>0.8</v>
      </c>
      <c r="H7" s="15"/>
      <c r="I7" s="74">
        <f>(E7-'[1]21裏面'!E7)/'[1]21裏面'!E7*100</f>
        <v>-2.3307848888461478</v>
      </c>
      <c r="J7" s="16"/>
      <c r="K7" s="75">
        <v>914052</v>
      </c>
      <c r="L7" s="17"/>
      <c r="M7" s="497" t="s">
        <v>81</v>
      </c>
      <c r="N7" s="212"/>
      <c r="O7" s="78">
        <v>15854196</v>
      </c>
      <c r="P7" s="106">
        <v>14.5</v>
      </c>
      <c r="Q7" s="15"/>
      <c r="R7" s="102">
        <v>-2.1953763549912315</v>
      </c>
      <c r="S7" s="16"/>
      <c r="T7" s="78">
        <v>13801846</v>
      </c>
      <c r="U7" s="80"/>
      <c r="V7" s="612"/>
      <c r="W7" s="613"/>
    </row>
    <row r="8" spans="2:23" s="8" customFormat="1" ht="18.75" customHeight="1">
      <c r="B8" s="516" t="s">
        <v>63</v>
      </c>
      <c r="C8" s="517"/>
      <c r="D8" s="517"/>
      <c r="E8" s="430">
        <v>203040</v>
      </c>
      <c r="F8" s="514"/>
      <c r="G8" s="73">
        <f t="shared" si="0"/>
        <v>0.2</v>
      </c>
      <c r="H8" s="15"/>
      <c r="I8" s="74">
        <f>(E8-'[1]21裏面'!E8)/'[1]21裏面'!E8*100</f>
        <v>-6.925573463886902</v>
      </c>
      <c r="J8" s="16"/>
      <c r="K8" s="75">
        <v>203040</v>
      </c>
      <c r="L8" s="256" t="s">
        <v>82</v>
      </c>
      <c r="M8" s="256"/>
      <c r="N8" s="256"/>
      <c r="O8" s="78">
        <v>22309166</v>
      </c>
      <c r="P8" s="106">
        <v>20.4</v>
      </c>
      <c r="Q8" s="15"/>
      <c r="R8" s="102">
        <v>39.938787194074756</v>
      </c>
      <c r="S8" s="16"/>
      <c r="T8" s="78">
        <v>7682483</v>
      </c>
      <c r="U8" s="78">
        <v>7682474</v>
      </c>
      <c r="V8" s="79">
        <v>10.9</v>
      </c>
      <c r="W8" s="19"/>
    </row>
    <row r="9" spans="2:23" s="8" customFormat="1" ht="18.75" customHeight="1">
      <c r="B9" s="516" t="s">
        <v>160</v>
      </c>
      <c r="C9" s="517"/>
      <c r="D9" s="517"/>
      <c r="E9" s="430">
        <v>79161</v>
      </c>
      <c r="F9" s="514"/>
      <c r="G9" s="73">
        <f t="shared" si="0"/>
        <v>0.1</v>
      </c>
      <c r="H9" s="15"/>
      <c r="I9" s="74">
        <f>(E9-'[1]21裏面'!E9)/'[1]21裏面'!E9*100</f>
        <v>-20.18048903453491</v>
      </c>
      <c r="J9" s="16"/>
      <c r="K9" s="75">
        <v>79161</v>
      </c>
      <c r="L9" s="256" t="s">
        <v>83</v>
      </c>
      <c r="M9" s="256"/>
      <c r="N9" s="256"/>
      <c r="O9" s="78">
        <v>13470545</v>
      </c>
      <c r="P9" s="106">
        <v>12.3</v>
      </c>
      <c r="Q9" s="15"/>
      <c r="R9" s="102">
        <v>-2.2469519445284423</v>
      </c>
      <c r="S9" s="16"/>
      <c r="T9" s="78">
        <v>13392124</v>
      </c>
      <c r="U9" s="78">
        <v>13320513</v>
      </c>
      <c r="V9" s="79">
        <v>18.9</v>
      </c>
      <c r="W9" s="19"/>
    </row>
    <row r="10" spans="2:23" s="8" customFormat="1" ht="18.75" customHeight="1">
      <c r="B10" s="558" t="s">
        <v>161</v>
      </c>
      <c r="C10" s="559"/>
      <c r="D10" s="559"/>
      <c r="E10" s="430">
        <v>43657</v>
      </c>
      <c r="F10" s="514"/>
      <c r="G10" s="73">
        <f t="shared" si="0"/>
        <v>0</v>
      </c>
      <c r="H10" s="15"/>
      <c r="I10" s="74">
        <f>(E10-'[1]21裏面'!E10)/'[1]21裏面'!E10*100</f>
        <v>-14.865444617784712</v>
      </c>
      <c r="J10" s="16"/>
      <c r="K10" s="75">
        <v>43657</v>
      </c>
      <c r="L10" s="504" t="s">
        <v>69</v>
      </c>
      <c r="M10" s="497" t="s">
        <v>84</v>
      </c>
      <c r="N10" s="212"/>
      <c r="O10" s="78">
        <v>13470413</v>
      </c>
      <c r="P10" s="106">
        <v>12.3</v>
      </c>
      <c r="Q10" s="15"/>
      <c r="R10" s="102">
        <v>-2.247725406241861</v>
      </c>
      <c r="S10" s="16"/>
      <c r="T10" s="81">
        <v>13391992</v>
      </c>
      <c r="U10" s="78">
        <v>13320381</v>
      </c>
      <c r="V10" s="79">
        <v>18.9</v>
      </c>
      <c r="W10" s="19"/>
    </row>
    <row r="11" spans="2:23" s="8" customFormat="1" ht="18.75" customHeight="1">
      <c r="B11" s="569" t="s">
        <v>64</v>
      </c>
      <c r="C11" s="570"/>
      <c r="D11" s="570"/>
      <c r="E11" s="430">
        <v>3421419</v>
      </c>
      <c r="F11" s="514"/>
      <c r="G11" s="73">
        <f t="shared" si="0"/>
        <v>3</v>
      </c>
      <c r="H11" s="15"/>
      <c r="I11" s="74">
        <f>(E11-'[1]21裏面'!E11)/'[1]21裏面'!E11*100</f>
        <v>-0.1718258178138644</v>
      </c>
      <c r="J11" s="16"/>
      <c r="K11" s="75">
        <v>3421419</v>
      </c>
      <c r="L11" s="506"/>
      <c r="M11" s="618" t="s">
        <v>85</v>
      </c>
      <c r="N11" s="496"/>
      <c r="O11" s="78">
        <v>132</v>
      </c>
      <c r="P11" s="106">
        <v>0</v>
      </c>
      <c r="Q11" s="15"/>
      <c r="R11" s="102">
        <v>407.6923076923077</v>
      </c>
      <c r="S11" s="16"/>
      <c r="T11" s="78">
        <v>132</v>
      </c>
      <c r="U11" s="78">
        <v>132</v>
      </c>
      <c r="V11" s="79">
        <v>0</v>
      </c>
      <c r="W11" s="19"/>
    </row>
    <row r="12" spans="2:23" s="8" customFormat="1" ht="18.75" customHeight="1">
      <c r="B12" s="554" t="s">
        <v>65</v>
      </c>
      <c r="C12" s="555"/>
      <c r="D12" s="555"/>
      <c r="E12" s="430">
        <v>28460</v>
      </c>
      <c r="F12" s="514"/>
      <c r="G12" s="73">
        <f t="shared" si="0"/>
        <v>0</v>
      </c>
      <c r="H12" s="15"/>
      <c r="I12" s="74">
        <f>(E12-'[1]21裏面'!E12)/'[1]21裏面'!E12*100</f>
        <v>15.01313396645787</v>
      </c>
      <c r="J12" s="16"/>
      <c r="K12" s="75">
        <v>28460</v>
      </c>
      <c r="L12" s="567" t="s">
        <v>86</v>
      </c>
      <c r="M12" s="566"/>
      <c r="N12" s="560"/>
      <c r="O12" s="78">
        <f>SUM(O6,O8:O9)</f>
        <v>58393428</v>
      </c>
      <c r="P12" s="106">
        <v>53.3</v>
      </c>
      <c r="Q12" s="15"/>
      <c r="R12" s="102">
        <v>9.073272688243739</v>
      </c>
      <c r="S12" s="16"/>
      <c r="T12" s="78">
        <f>SUM(T6,T8:T9)</f>
        <v>41475176</v>
      </c>
      <c r="U12" s="78">
        <f>SUM(U6,U8:U9)</f>
        <v>40913301</v>
      </c>
      <c r="V12" s="82">
        <f>SUM(V6,V8:V9)</f>
        <v>58</v>
      </c>
      <c r="W12" s="19"/>
    </row>
    <row r="13" spans="2:23" s="8" customFormat="1" ht="18.75" customHeight="1">
      <c r="B13" s="554" t="s">
        <v>168</v>
      </c>
      <c r="C13" s="555"/>
      <c r="D13" s="555"/>
      <c r="E13" s="430">
        <v>0</v>
      </c>
      <c r="F13" s="514"/>
      <c r="G13" s="73">
        <f t="shared" si="0"/>
        <v>0</v>
      </c>
      <c r="H13" s="15"/>
      <c r="I13" s="74" t="s">
        <v>284</v>
      </c>
      <c r="J13" s="16"/>
      <c r="K13" s="75" t="s">
        <v>275</v>
      </c>
      <c r="L13" s="25"/>
      <c r="M13" s="25"/>
      <c r="N13" s="25"/>
      <c r="O13" s="83"/>
      <c r="P13" s="106"/>
      <c r="Q13" s="15"/>
      <c r="R13" s="102"/>
      <c r="S13" s="16"/>
      <c r="T13" s="83"/>
      <c r="U13" s="13"/>
      <c r="V13" s="79"/>
      <c r="W13" s="19"/>
    </row>
    <row r="14" spans="2:23" s="8" customFormat="1" ht="18.75" customHeight="1">
      <c r="B14" s="521" t="s">
        <v>66</v>
      </c>
      <c r="C14" s="522"/>
      <c r="D14" s="522"/>
      <c r="E14" s="430">
        <v>303436</v>
      </c>
      <c r="F14" s="514"/>
      <c r="G14" s="73">
        <f t="shared" si="0"/>
        <v>0.3</v>
      </c>
      <c r="H14" s="15"/>
      <c r="I14" s="74">
        <f>(E14-'[1]21裏面'!E14)/'[1]21裏面'!E14*100</f>
        <v>-17.099198684235688</v>
      </c>
      <c r="J14" s="16"/>
      <c r="K14" s="561">
        <v>303436</v>
      </c>
      <c r="L14" s="256" t="s">
        <v>87</v>
      </c>
      <c r="M14" s="256"/>
      <c r="N14" s="256"/>
      <c r="O14" s="78">
        <v>17668654</v>
      </c>
      <c r="P14" s="106">
        <v>16.1</v>
      </c>
      <c r="Q14" s="15"/>
      <c r="R14" s="102">
        <v>-0.44983537475547924</v>
      </c>
      <c r="S14" s="16"/>
      <c r="T14" s="78">
        <v>14627598</v>
      </c>
      <c r="U14" s="78">
        <v>14069295</v>
      </c>
      <c r="V14" s="79">
        <v>19.9</v>
      </c>
      <c r="W14" s="19"/>
    </row>
    <row r="15" spans="2:23" s="8" customFormat="1" ht="18.75" customHeight="1">
      <c r="B15" s="569" t="s">
        <v>67</v>
      </c>
      <c r="C15" s="570"/>
      <c r="D15" s="570"/>
      <c r="E15" s="430">
        <v>0</v>
      </c>
      <c r="F15" s="514"/>
      <c r="G15" s="73">
        <f t="shared" si="0"/>
        <v>0</v>
      </c>
      <c r="H15" s="15"/>
      <c r="I15" s="74" t="s">
        <v>284</v>
      </c>
      <c r="J15" s="16"/>
      <c r="K15" s="563"/>
      <c r="L15" s="568" t="s">
        <v>88</v>
      </c>
      <c r="M15" s="208"/>
      <c r="N15" s="212"/>
      <c r="O15" s="78">
        <v>1025911</v>
      </c>
      <c r="P15" s="106">
        <v>0.9</v>
      </c>
      <c r="Q15" s="15"/>
      <c r="R15" s="102">
        <v>-1.4933785517310247</v>
      </c>
      <c r="S15" s="16"/>
      <c r="T15" s="78">
        <v>985727</v>
      </c>
      <c r="U15" s="78">
        <v>792600</v>
      </c>
      <c r="V15" s="79">
        <v>1.1</v>
      </c>
      <c r="W15" s="19"/>
    </row>
    <row r="16" spans="2:23" s="8" customFormat="1" ht="18.75" customHeight="1">
      <c r="B16" s="569" t="s">
        <v>255</v>
      </c>
      <c r="C16" s="570"/>
      <c r="D16" s="570"/>
      <c r="E16" s="430">
        <v>719636</v>
      </c>
      <c r="F16" s="514"/>
      <c r="G16" s="73">
        <f t="shared" si="0"/>
        <v>0.6</v>
      </c>
      <c r="H16" s="15"/>
      <c r="I16" s="74">
        <f>(E16-'[1]21裏面'!E16)/'[1]21裏面'!E16*100</f>
        <v>-0.6677948414987978</v>
      </c>
      <c r="J16" s="16"/>
      <c r="K16" s="75">
        <v>719636</v>
      </c>
      <c r="L16" s="568" t="s">
        <v>89</v>
      </c>
      <c r="M16" s="208"/>
      <c r="N16" s="212"/>
      <c r="O16" s="78">
        <v>4663806</v>
      </c>
      <c r="P16" s="106">
        <v>4.3</v>
      </c>
      <c r="Q16" s="15"/>
      <c r="R16" s="102">
        <v>-56.58574778528301</v>
      </c>
      <c r="S16" s="16"/>
      <c r="T16" s="78">
        <v>4127880</v>
      </c>
      <c r="U16" s="78">
        <v>3661209</v>
      </c>
      <c r="V16" s="79">
        <v>5.2</v>
      </c>
      <c r="W16" s="19"/>
    </row>
    <row r="17" spans="2:23" s="8" customFormat="1" ht="18.75" customHeight="1">
      <c r="B17" s="516" t="s">
        <v>68</v>
      </c>
      <c r="C17" s="517"/>
      <c r="D17" s="517"/>
      <c r="E17" s="430">
        <v>4939541</v>
      </c>
      <c r="F17" s="514"/>
      <c r="G17" s="73">
        <f t="shared" si="0"/>
        <v>4.3</v>
      </c>
      <c r="H17" s="15"/>
      <c r="I17" s="74">
        <f>(E17-'[1]21裏面'!E17)/'[1]21裏面'!E17*100</f>
        <v>194.22976118713083</v>
      </c>
      <c r="J17" s="16"/>
      <c r="K17" s="561">
        <v>4505018</v>
      </c>
      <c r="L17" s="580" t="s">
        <v>228</v>
      </c>
      <c r="M17" s="581"/>
      <c r="N17" s="549"/>
      <c r="O17" s="81">
        <v>1501356</v>
      </c>
      <c r="P17" s="106">
        <v>1.4</v>
      </c>
      <c r="Q17" s="15"/>
      <c r="R17" s="102">
        <v>0.8100493388804881</v>
      </c>
      <c r="S17" s="16"/>
      <c r="T17" s="78">
        <v>7726</v>
      </c>
      <c r="U17" s="78">
        <v>7726</v>
      </c>
      <c r="V17" s="79">
        <v>0</v>
      </c>
      <c r="W17" s="19"/>
    </row>
    <row r="18" spans="2:23" s="8" customFormat="1" ht="18.75" customHeight="1">
      <c r="B18" s="564" t="s">
        <v>69</v>
      </c>
      <c r="C18" s="424" t="s">
        <v>238</v>
      </c>
      <c r="D18" s="560"/>
      <c r="E18" s="430">
        <v>4505018</v>
      </c>
      <c r="F18" s="514"/>
      <c r="G18" s="73">
        <f t="shared" si="0"/>
        <v>3.9</v>
      </c>
      <c r="H18" s="15"/>
      <c r="I18" s="74">
        <f>(E18-'[1]21裏面'!E18)/'[1]21裏面'!E18*100</f>
        <v>249.22132869463834</v>
      </c>
      <c r="J18" s="16"/>
      <c r="K18" s="562"/>
      <c r="L18" s="256" t="s">
        <v>155</v>
      </c>
      <c r="M18" s="256"/>
      <c r="N18" s="256"/>
      <c r="O18" s="81">
        <v>8749158</v>
      </c>
      <c r="P18" s="106">
        <v>8</v>
      </c>
      <c r="Q18" s="15"/>
      <c r="R18" s="102">
        <v>5.934873205547841</v>
      </c>
      <c r="S18" s="16"/>
      <c r="T18" s="78">
        <v>7784534</v>
      </c>
      <c r="U18" s="78">
        <v>7784534</v>
      </c>
      <c r="V18" s="79">
        <v>11</v>
      </c>
      <c r="W18" s="19"/>
    </row>
    <row r="19" spans="2:23" s="8" customFormat="1" ht="18.75" customHeight="1">
      <c r="B19" s="565"/>
      <c r="C19" s="424" t="s">
        <v>239</v>
      </c>
      <c r="D19" s="560"/>
      <c r="E19" s="430">
        <f>E17-E18</f>
        <v>434523</v>
      </c>
      <c r="F19" s="514"/>
      <c r="G19" s="73">
        <f t="shared" si="0"/>
        <v>0.4</v>
      </c>
      <c r="H19" s="15"/>
      <c r="I19" s="74">
        <f>(E19-'[1]21裏面'!E19)/'[1]21裏面'!E19*100</f>
        <v>11.76405529005674</v>
      </c>
      <c r="J19" s="16"/>
      <c r="K19" s="563"/>
      <c r="L19" s="567" t="s">
        <v>90</v>
      </c>
      <c r="M19" s="566"/>
      <c r="N19" s="560"/>
      <c r="O19" s="78">
        <f>SUM(O12:O18)</f>
        <v>92002313</v>
      </c>
      <c r="P19" s="106">
        <v>84.00000000000001</v>
      </c>
      <c r="Q19" s="15"/>
      <c r="R19" s="102">
        <v>-0.8774986686405051</v>
      </c>
      <c r="S19" s="16"/>
      <c r="T19" s="78">
        <f>SUM(T12:T18)</f>
        <v>69008641</v>
      </c>
      <c r="U19" s="78">
        <f>SUM(U12:U18)</f>
        <v>67228665</v>
      </c>
      <c r="V19" s="104">
        <v>95.3</v>
      </c>
      <c r="W19" s="19"/>
    </row>
    <row r="20" spans="2:23" s="8" customFormat="1" ht="18.75" customHeight="1">
      <c r="B20" s="454" t="s">
        <v>153</v>
      </c>
      <c r="C20" s="566"/>
      <c r="D20" s="560"/>
      <c r="E20" s="430">
        <f>SUM(E6:F17)</f>
        <v>72917863</v>
      </c>
      <c r="F20" s="514"/>
      <c r="G20" s="73">
        <f t="shared" si="0"/>
        <v>63.3</v>
      </c>
      <c r="H20" s="15"/>
      <c r="I20" s="74">
        <f>(E20-'[1]21裏面'!E20)/'[1]21裏面'!E20*100</f>
        <v>3.2589242143949195</v>
      </c>
      <c r="J20" s="16"/>
      <c r="K20" s="75">
        <f>SUM(K6:K19)</f>
        <v>67476321</v>
      </c>
      <c r="L20" s="25"/>
      <c r="M20" s="25"/>
      <c r="N20" s="25"/>
      <c r="O20" s="83"/>
      <c r="P20" s="106"/>
      <c r="Q20" s="15"/>
      <c r="R20" s="102"/>
      <c r="S20" s="16"/>
      <c r="T20" s="83"/>
      <c r="U20" s="22"/>
      <c r="V20" s="10"/>
      <c r="W20" s="19"/>
    </row>
    <row r="21" spans="2:23" s="8" customFormat="1" ht="18.75" customHeight="1">
      <c r="B21" s="558" t="s">
        <v>162</v>
      </c>
      <c r="C21" s="559"/>
      <c r="D21" s="559"/>
      <c r="E21" s="430">
        <v>57811</v>
      </c>
      <c r="F21" s="514"/>
      <c r="G21" s="73">
        <f t="shared" si="0"/>
        <v>0.1</v>
      </c>
      <c r="H21" s="15"/>
      <c r="I21" s="74">
        <f>(E21-'[1]21裏面'!E21)/'[1]21裏面'!E21*100</f>
        <v>-8.454473475851149</v>
      </c>
      <c r="J21" s="16"/>
      <c r="K21" s="75">
        <v>57811</v>
      </c>
      <c r="L21" s="256"/>
      <c r="M21" s="256"/>
      <c r="N21" s="256"/>
      <c r="O21" s="83"/>
      <c r="P21" s="106"/>
      <c r="Q21" s="15"/>
      <c r="R21" s="102"/>
      <c r="S21" s="16"/>
      <c r="T21" s="83"/>
      <c r="U21" s="619" t="s">
        <v>241</v>
      </c>
      <c r="V21" s="620"/>
      <c r="W21" s="621"/>
    </row>
    <row r="22" spans="2:23" s="8" customFormat="1" ht="18.75" customHeight="1">
      <c r="B22" s="443" t="s">
        <v>242</v>
      </c>
      <c r="C22" s="444"/>
      <c r="D22" s="445"/>
      <c r="E22" s="430">
        <v>597045</v>
      </c>
      <c r="F22" s="514"/>
      <c r="G22" s="73">
        <f t="shared" si="0"/>
        <v>0.5</v>
      </c>
      <c r="H22" s="15"/>
      <c r="I22" s="74">
        <f>(E22-'[1]21裏面'!E22)/'[1]21裏面'!E22*100</f>
        <v>10.890399509667354</v>
      </c>
      <c r="J22" s="16"/>
      <c r="K22" s="75" t="s">
        <v>275</v>
      </c>
      <c r="L22" s="256" t="s">
        <v>26</v>
      </c>
      <c r="M22" s="256"/>
      <c r="N22" s="256"/>
      <c r="O22" s="78">
        <v>1064259</v>
      </c>
      <c r="P22" s="106">
        <v>1</v>
      </c>
      <c r="Q22" s="15"/>
      <c r="R22" s="102">
        <v>294.69479789794576</v>
      </c>
      <c r="S22" s="16"/>
      <c r="T22" s="78">
        <v>1017000</v>
      </c>
      <c r="U22" s="614">
        <v>67228665</v>
      </c>
      <c r="V22" s="615"/>
      <c r="W22" s="45"/>
    </row>
    <row r="23" spans="2:23" s="8" customFormat="1" ht="18.75" customHeight="1">
      <c r="B23" s="516" t="s">
        <v>70</v>
      </c>
      <c r="C23" s="517"/>
      <c r="D23" s="517"/>
      <c r="E23" s="430">
        <v>1959181</v>
      </c>
      <c r="F23" s="514"/>
      <c r="G23" s="73">
        <f t="shared" si="0"/>
        <v>1.7</v>
      </c>
      <c r="H23" s="15"/>
      <c r="I23" s="74">
        <f>(E23-'[1]21裏面'!E23)/'[1]21裏面'!E23*100</f>
        <v>-6.858773102500081</v>
      </c>
      <c r="J23" s="16"/>
      <c r="K23" s="75">
        <v>336007</v>
      </c>
      <c r="L23" s="556" t="s">
        <v>247</v>
      </c>
      <c r="M23" s="556"/>
      <c r="N23" s="556"/>
      <c r="O23" s="81">
        <v>149354</v>
      </c>
      <c r="P23" s="106">
        <v>0.1</v>
      </c>
      <c r="Q23" s="15"/>
      <c r="R23" s="102">
        <v>-44.22885906541498</v>
      </c>
      <c r="S23" s="16"/>
      <c r="T23" s="78">
        <v>134754</v>
      </c>
      <c r="U23" s="616"/>
      <c r="V23" s="617"/>
      <c r="W23" s="46"/>
    </row>
    <row r="24" spans="2:23" s="8" customFormat="1" ht="18.75" customHeight="1">
      <c r="B24" s="516" t="s">
        <v>71</v>
      </c>
      <c r="C24" s="517"/>
      <c r="D24" s="517"/>
      <c r="E24" s="430">
        <v>902738</v>
      </c>
      <c r="F24" s="514"/>
      <c r="G24" s="73">
        <f t="shared" si="0"/>
        <v>0.8</v>
      </c>
      <c r="H24" s="15"/>
      <c r="I24" s="74">
        <f>(E24-'[1]21裏面'!E24)/'[1]21裏面'!E24*100</f>
        <v>-5.201167319669799</v>
      </c>
      <c r="J24" s="16"/>
      <c r="K24" s="75" t="s">
        <v>275</v>
      </c>
      <c r="L24" s="556" t="s">
        <v>158</v>
      </c>
      <c r="M24" s="556"/>
      <c r="N24" s="556"/>
      <c r="O24" s="81">
        <v>3027439</v>
      </c>
      <c r="P24" s="106">
        <v>2.8</v>
      </c>
      <c r="Q24" s="15"/>
      <c r="R24" s="102">
        <v>26.511228489523695</v>
      </c>
      <c r="S24" s="16"/>
      <c r="T24" s="78">
        <v>3026215</v>
      </c>
      <c r="U24" s="592" t="s">
        <v>246</v>
      </c>
      <c r="V24" s="593"/>
      <c r="W24" s="594"/>
    </row>
    <row r="25" spans="2:23" s="8" customFormat="1" ht="18.75" customHeight="1">
      <c r="B25" s="516" t="s">
        <v>72</v>
      </c>
      <c r="C25" s="517"/>
      <c r="D25" s="517"/>
      <c r="E25" s="430">
        <v>16986941</v>
      </c>
      <c r="F25" s="514"/>
      <c r="G25" s="73">
        <f t="shared" si="0"/>
        <v>14.8</v>
      </c>
      <c r="H25" s="15"/>
      <c r="I25" s="74">
        <f>(E25-'[1]21裏面'!E25)/'[1]21裏面'!E25*100</f>
        <v>-3.074025351933462</v>
      </c>
      <c r="J25" s="16"/>
      <c r="K25" s="76"/>
      <c r="L25" s="557" t="s">
        <v>91</v>
      </c>
      <c r="M25" s="320"/>
      <c r="N25" s="321"/>
      <c r="O25" s="83" t="s">
        <v>275</v>
      </c>
      <c r="P25" s="106">
        <v>0</v>
      </c>
      <c r="Q25" s="15"/>
      <c r="R25" s="102" t="s">
        <v>284</v>
      </c>
      <c r="S25" s="16"/>
      <c r="T25" s="78">
        <v>0</v>
      </c>
      <c r="U25" s="595">
        <v>9915195</v>
      </c>
      <c r="V25" s="596"/>
      <c r="W25" s="45"/>
    </row>
    <row r="26" spans="2:23" s="8" customFormat="1" ht="18.75" customHeight="1">
      <c r="B26" s="554" t="s">
        <v>243</v>
      </c>
      <c r="C26" s="555"/>
      <c r="D26" s="555"/>
      <c r="E26" s="430">
        <v>142223</v>
      </c>
      <c r="F26" s="514"/>
      <c r="G26" s="73">
        <f t="shared" si="0"/>
        <v>0.1</v>
      </c>
      <c r="H26" s="15"/>
      <c r="I26" s="74">
        <f>(E26-'[1]21裏面'!E26)/'[1]21裏面'!E26*100</f>
        <v>1.2227322871072204</v>
      </c>
      <c r="J26" s="16"/>
      <c r="K26" s="75">
        <v>142223</v>
      </c>
      <c r="L26" s="256"/>
      <c r="M26" s="256"/>
      <c r="N26" s="256"/>
      <c r="O26" s="83"/>
      <c r="P26" s="106"/>
      <c r="Q26" s="15"/>
      <c r="R26" s="102"/>
      <c r="S26" s="16"/>
      <c r="T26" s="83"/>
      <c r="U26" s="597"/>
      <c r="V26" s="598"/>
      <c r="W26" s="46"/>
    </row>
    <row r="27" spans="2:23" s="8" customFormat="1" ht="18.75" customHeight="1">
      <c r="B27" s="516" t="s">
        <v>244</v>
      </c>
      <c r="C27" s="517"/>
      <c r="D27" s="517"/>
      <c r="E27" s="430">
        <v>4798088</v>
      </c>
      <c r="F27" s="514"/>
      <c r="G27" s="73">
        <f t="shared" si="0"/>
        <v>4.2</v>
      </c>
      <c r="H27" s="15"/>
      <c r="I27" s="74">
        <f>(E27-'[1]21裏面'!E27)/'[1]21裏面'!E27*100</f>
        <v>21.911872392777706</v>
      </c>
      <c r="J27" s="16"/>
      <c r="K27" s="76"/>
      <c r="L27" s="256" t="s">
        <v>92</v>
      </c>
      <c r="M27" s="256"/>
      <c r="N27" s="256"/>
      <c r="O27" s="78">
        <v>13377138</v>
      </c>
      <c r="P27" s="106">
        <v>12.2</v>
      </c>
      <c r="Q27" s="15"/>
      <c r="R27" s="102">
        <v>-21.520281432865186</v>
      </c>
      <c r="S27" s="16"/>
      <c r="T27" s="78">
        <v>4432220</v>
      </c>
      <c r="U27" s="622" t="s">
        <v>240</v>
      </c>
      <c r="V27" s="623"/>
      <c r="W27" s="624"/>
    </row>
    <row r="28" spans="2:23" s="8" customFormat="1" ht="18.75" customHeight="1">
      <c r="B28" s="516" t="s">
        <v>73</v>
      </c>
      <c r="C28" s="517"/>
      <c r="D28" s="517"/>
      <c r="E28" s="430">
        <v>220391</v>
      </c>
      <c r="F28" s="514"/>
      <c r="G28" s="73">
        <f t="shared" si="0"/>
        <v>0.2</v>
      </c>
      <c r="H28" s="15"/>
      <c r="I28" s="74">
        <f>(E28-'[1]21裏面'!E28)/'[1]21裏面'!E28*100</f>
        <v>52.36366904485371</v>
      </c>
      <c r="J28" s="16"/>
      <c r="K28" s="75">
        <v>23136</v>
      </c>
      <c r="L28" s="24"/>
      <c r="M28" s="497" t="s">
        <v>93</v>
      </c>
      <c r="N28" s="245"/>
      <c r="O28" s="78">
        <v>817904</v>
      </c>
      <c r="P28" s="106">
        <v>0.7</v>
      </c>
      <c r="Q28" s="15"/>
      <c r="R28" s="102">
        <v>-23.42611906482768</v>
      </c>
      <c r="S28" s="16"/>
      <c r="T28" s="78">
        <v>817904</v>
      </c>
      <c r="U28" s="588">
        <v>68047227</v>
      </c>
      <c r="V28" s="589"/>
      <c r="W28" s="45"/>
    </row>
    <row r="29" spans="2:23" s="8" customFormat="1" ht="18.75" customHeight="1">
      <c r="B29" s="516" t="s">
        <v>74</v>
      </c>
      <c r="C29" s="517"/>
      <c r="D29" s="517"/>
      <c r="E29" s="430">
        <v>46804</v>
      </c>
      <c r="F29" s="514"/>
      <c r="G29" s="73">
        <f t="shared" si="0"/>
        <v>0</v>
      </c>
      <c r="H29" s="15"/>
      <c r="I29" s="74">
        <f>(E29-'[1]21裏面'!E29)/'[1]21裏面'!E29*100</f>
        <v>1225.5168507504957</v>
      </c>
      <c r="J29" s="16"/>
      <c r="K29" s="76"/>
      <c r="L29" s="504" t="s">
        <v>69</v>
      </c>
      <c r="M29" s="495" t="s">
        <v>94</v>
      </c>
      <c r="N29" s="496"/>
      <c r="O29" s="78">
        <v>13361820</v>
      </c>
      <c r="P29" s="106">
        <v>12.2</v>
      </c>
      <c r="Q29" s="15"/>
      <c r="R29" s="102">
        <v>-21.610147615677334</v>
      </c>
      <c r="S29" s="16"/>
      <c r="T29" s="78">
        <v>4416902</v>
      </c>
      <c r="U29" s="590"/>
      <c r="V29" s="591"/>
      <c r="W29" s="46"/>
    </row>
    <row r="30" spans="2:23" s="8" customFormat="1" ht="18.75" customHeight="1">
      <c r="B30" s="516" t="s">
        <v>75</v>
      </c>
      <c r="C30" s="517"/>
      <c r="D30" s="517"/>
      <c r="E30" s="430">
        <v>371704</v>
      </c>
      <c r="F30" s="514"/>
      <c r="G30" s="73">
        <f t="shared" si="0"/>
        <v>0.3</v>
      </c>
      <c r="H30" s="15"/>
      <c r="I30" s="74">
        <f>(E30-'[1]21裏面'!E30)/'[1]21裏面'!E30*100</f>
        <v>-80.37371383735966</v>
      </c>
      <c r="J30" s="16"/>
      <c r="K30" s="76"/>
      <c r="L30" s="505"/>
      <c r="M30" s="507" t="s">
        <v>69</v>
      </c>
      <c r="N30" s="25" t="s">
        <v>95</v>
      </c>
      <c r="O30" s="108">
        <f>O29-O31</f>
        <v>5997162</v>
      </c>
      <c r="P30" s="106">
        <v>5.5</v>
      </c>
      <c r="Q30" s="15"/>
      <c r="R30" s="102">
        <v>-33.21263600165978</v>
      </c>
      <c r="S30" s="16"/>
      <c r="T30" s="70">
        <f>T29-T31</f>
        <v>895115</v>
      </c>
      <c r="U30" s="609" t="s">
        <v>99</v>
      </c>
      <c r="V30" s="610"/>
      <c r="W30" s="611"/>
    </row>
    <row r="31" spans="2:23" s="8" customFormat="1" ht="18.75" customHeight="1">
      <c r="B31" s="516" t="s">
        <v>76</v>
      </c>
      <c r="C31" s="517"/>
      <c r="D31" s="517"/>
      <c r="E31" s="430">
        <v>5467956</v>
      </c>
      <c r="F31" s="514"/>
      <c r="G31" s="73">
        <f t="shared" si="0"/>
        <v>4.8</v>
      </c>
      <c r="H31" s="15"/>
      <c r="I31" s="74">
        <f>(E31-'[1]21裏面'!E31)/'[1]21裏面'!E31*100</f>
        <v>-5.2400359563927355</v>
      </c>
      <c r="J31" s="16"/>
      <c r="K31" s="76"/>
      <c r="L31" s="505"/>
      <c r="M31" s="508"/>
      <c r="N31" s="25" t="s">
        <v>96</v>
      </c>
      <c r="O31" s="84">
        <v>7364658</v>
      </c>
      <c r="P31" s="106">
        <v>6.7</v>
      </c>
      <c r="Q31" s="15"/>
      <c r="R31" s="102">
        <v>-8.693433482216028</v>
      </c>
      <c r="S31" s="16"/>
      <c r="T31" s="70">
        <v>3521787</v>
      </c>
      <c r="U31" s="602">
        <v>83101805</v>
      </c>
      <c r="V31" s="603"/>
      <c r="W31" s="45"/>
    </row>
    <row r="32" spans="2:23" s="8" customFormat="1" ht="18.75" customHeight="1">
      <c r="B32" s="516" t="s">
        <v>77</v>
      </c>
      <c r="C32" s="517"/>
      <c r="D32" s="517"/>
      <c r="E32" s="430">
        <v>2767633</v>
      </c>
      <c r="F32" s="514"/>
      <c r="G32" s="73">
        <f t="shared" si="0"/>
        <v>2.4</v>
      </c>
      <c r="H32" s="15"/>
      <c r="I32" s="74">
        <f>(E32-'[1]21裏面'!E32)/'[1]21裏面'!E32*100</f>
        <v>-8.936435257328167</v>
      </c>
      <c r="J32" s="16"/>
      <c r="K32" s="75">
        <v>11729</v>
      </c>
      <c r="L32" s="505"/>
      <c r="M32" s="495" t="s">
        <v>97</v>
      </c>
      <c r="N32" s="496"/>
      <c r="O32" s="84">
        <v>15318</v>
      </c>
      <c r="P32" s="106">
        <v>0</v>
      </c>
      <c r="Q32" s="15"/>
      <c r="R32" s="102" t="s">
        <v>351</v>
      </c>
      <c r="S32" s="16"/>
      <c r="T32" s="70">
        <v>15318</v>
      </c>
      <c r="U32" s="604"/>
      <c r="V32" s="603"/>
      <c r="W32" s="45"/>
    </row>
    <row r="33" spans="2:23" s="8" customFormat="1" ht="18.75" customHeight="1">
      <c r="B33" s="534" t="s">
        <v>78</v>
      </c>
      <c r="C33" s="517"/>
      <c r="D33" s="517"/>
      <c r="E33" s="430">
        <v>7867100</v>
      </c>
      <c r="F33" s="514"/>
      <c r="G33" s="73">
        <f t="shared" si="0"/>
        <v>6.8</v>
      </c>
      <c r="H33" s="15"/>
      <c r="I33" s="74">
        <f>(E33-'[1]21裏面'!E33)/'[1]21裏面'!E33*100</f>
        <v>-31.787361703603512</v>
      </c>
      <c r="J33" s="16"/>
      <c r="K33" s="76"/>
      <c r="L33" s="506"/>
      <c r="M33" s="495" t="s">
        <v>98</v>
      </c>
      <c r="N33" s="496"/>
      <c r="O33" s="83" t="s">
        <v>275</v>
      </c>
      <c r="P33" s="106">
        <v>0</v>
      </c>
      <c r="Q33" s="15"/>
      <c r="R33" s="102" t="s">
        <v>284</v>
      </c>
      <c r="S33" s="16"/>
      <c r="T33" s="78">
        <v>0</v>
      </c>
      <c r="U33" s="605"/>
      <c r="V33" s="606"/>
      <c r="W33" s="46"/>
    </row>
    <row r="34" spans="2:23" s="8" customFormat="1" ht="18.75" customHeight="1">
      <c r="B34" s="26"/>
      <c r="C34" s="548" t="s">
        <v>256</v>
      </c>
      <c r="D34" s="549"/>
      <c r="E34" s="430">
        <v>0</v>
      </c>
      <c r="F34" s="514"/>
      <c r="G34" s="73">
        <f t="shared" si="0"/>
        <v>0</v>
      </c>
      <c r="H34" s="15"/>
      <c r="I34" s="74" t="s">
        <v>284</v>
      </c>
      <c r="J34" s="16"/>
      <c r="K34" s="76"/>
      <c r="L34" s="256"/>
      <c r="M34" s="256"/>
      <c r="N34" s="256"/>
      <c r="O34" s="83"/>
      <c r="P34" s="10"/>
      <c r="Q34" s="15"/>
      <c r="R34" s="102"/>
      <c r="S34" s="16"/>
      <c r="T34" s="83"/>
      <c r="U34" s="599" t="s">
        <v>245</v>
      </c>
      <c r="V34" s="600"/>
      <c r="W34" s="601"/>
    </row>
    <row r="35" spans="2:23" s="8" customFormat="1" ht="18.75" customHeight="1">
      <c r="B35" s="27"/>
      <c r="C35" s="550" t="s">
        <v>159</v>
      </c>
      <c r="D35" s="551"/>
      <c r="E35" s="430">
        <v>2500000</v>
      </c>
      <c r="F35" s="514"/>
      <c r="G35" s="73">
        <f t="shared" si="0"/>
        <v>2.2</v>
      </c>
      <c r="H35" s="15"/>
      <c r="I35" s="74">
        <f>(E35-'[1]21裏面'!E35)/'[1]21裏面'!E35*100</f>
        <v>-19.35483870967742</v>
      </c>
      <c r="J35" s="16"/>
      <c r="K35" s="76"/>
      <c r="L35" s="12"/>
      <c r="M35" s="12"/>
      <c r="N35" s="12"/>
      <c r="O35" s="99"/>
      <c r="P35" s="10"/>
      <c r="Q35" s="15"/>
      <c r="R35" s="102"/>
      <c r="S35" s="16"/>
      <c r="T35" s="99"/>
      <c r="U35" s="607" t="s">
        <v>339</v>
      </c>
      <c r="V35" s="608"/>
      <c r="W35" s="45"/>
    </row>
    <row r="36" spans="2:23" s="8" customFormat="1" ht="18.75" customHeight="1" thickBot="1">
      <c r="B36" s="542" t="s">
        <v>79</v>
      </c>
      <c r="C36" s="543"/>
      <c r="D36" s="544"/>
      <c r="E36" s="546">
        <f>SUM(E20:F33)</f>
        <v>115103478</v>
      </c>
      <c r="F36" s="547"/>
      <c r="G36" s="73">
        <f>SUM(G20:G33)</f>
        <v>99.99999999999999</v>
      </c>
      <c r="H36" s="28"/>
      <c r="I36" s="74">
        <f>(E36-'[1]21裏面'!E36)/'[1]21裏面'!E36*100</f>
        <v>-2.669580278757061</v>
      </c>
      <c r="J36" s="29"/>
      <c r="K36" s="77">
        <f>SUM(K20:K35)</f>
        <v>68047227</v>
      </c>
      <c r="L36" s="545" t="s">
        <v>79</v>
      </c>
      <c r="M36" s="543"/>
      <c r="N36" s="544"/>
      <c r="O36" s="100" t="s">
        <v>337</v>
      </c>
      <c r="P36" s="109">
        <v>100</v>
      </c>
      <c r="Q36" s="28"/>
      <c r="R36" s="103">
        <v>-2.8123117174496457</v>
      </c>
      <c r="S36" s="29"/>
      <c r="T36" s="100" t="s">
        <v>340</v>
      </c>
      <c r="U36" s="264"/>
      <c r="V36" s="419"/>
      <c r="W36" s="46"/>
    </row>
    <row r="37" spans="2:23" s="8" customFormat="1" ht="21" customHeight="1">
      <c r="B37" s="552" t="s">
        <v>110</v>
      </c>
      <c r="C37" s="247"/>
      <c r="D37" s="247"/>
      <c r="E37" s="247"/>
      <c r="F37" s="247"/>
      <c r="G37" s="247"/>
      <c r="H37" s="247"/>
      <c r="I37" s="247"/>
      <c r="J37" s="247"/>
      <c r="K37" s="553"/>
      <c r="L37" s="511" t="s">
        <v>111</v>
      </c>
      <c r="M37" s="247"/>
      <c r="N37" s="247"/>
      <c r="O37" s="247"/>
      <c r="P37" s="247"/>
      <c r="Q37" s="247"/>
      <c r="R37" s="247"/>
      <c r="S37" s="247"/>
      <c r="T37" s="512"/>
      <c r="U37" s="498" t="s">
        <v>100</v>
      </c>
      <c r="V37" s="499"/>
      <c r="W37" s="500"/>
    </row>
    <row r="38" spans="2:23" s="8" customFormat="1" ht="24" customHeight="1">
      <c r="B38" s="541" t="s">
        <v>56</v>
      </c>
      <c r="C38" s="423"/>
      <c r="D38" s="423"/>
      <c r="E38" s="235" t="s">
        <v>57</v>
      </c>
      <c r="F38" s="237"/>
      <c r="G38" s="423" t="s">
        <v>58</v>
      </c>
      <c r="H38" s="423"/>
      <c r="I38" s="513" t="s">
        <v>354</v>
      </c>
      <c r="J38" s="375"/>
      <c r="K38" s="31" t="s">
        <v>112</v>
      </c>
      <c r="L38" s="509" t="s">
        <v>56</v>
      </c>
      <c r="M38" s="509"/>
      <c r="N38" s="510"/>
      <c r="O38" s="124" t="s">
        <v>57</v>
      </c>
      <c r="P38" s="423" t="s">
        <v>58</v>
      </c>
      <c r="Q38" s="423"/>
      <c r="R38" s="513" t="s">
        <v>354</v>
      </c>
      <c r="S38" s="513"/>
      <c r="T38" s="32" t="s">
        <v>60</v>
      </c>
      <c r="U38" s="501"/>
      <c r="V38" s="502"/>
      <c r="W38" s="503"/>
    </row>
    <row r="39" spans="2:23" s="8" customFormat="1" ht="19.5" customHeight="1">
      <c r="B39" s="535" t="s">
        <v>114</v>
      </c>
      <c r="C39" s="536"/>
      <c r="D39" s="33" t="s">
        <v>116</v>
      </c>
      <c r="E39" s="515">
        <v>26618756</v>
      </c>
      <c r="F39" s="514"/>
      <c r="G39" s="85">
        <f>ROUND(E39/$E$53*100,1)</f>
        <v>42.8</v>
      </c>
      <c r="H39" s="11" t="s">
        <v>146</v>
      </c>
      <c r="I39" s="74">
        <f>(E39-'[1]21裏面'!E39)/'[1]21裏面'!E39*100</f>
        <v>-5.900997283939724</v>
      </c>
      <c r="J39" s="11" t="s">
        <v>146</v>
      </c>
      <c r="K39" s="48" t="s">
        <v>275</v>
      </c>
      <c r="L39" s="493" t="s">
        <v>124</v>
      </c>
      <c r="M39" s="493"/>
      <c r="N39" s="494"/>
      <c r="O39" s="78">
        <v>623125</v>
      </c>
      <c r="P39" s="85">
        <f>ROUND(O39/$O$53*100,1)</f>
        <v>0.6</v>
      </c>
      <c r="Q39" s="47" t="s">
        <v>276</v>
      </c>
      <c r="R39" s="74">
        <v>-0.5</v>
      </c>
      <c r="S39" s="47" t="s">
        <v>276</v>
      </c>
      <c r="T39" s="88">
        <v>622742</v>
      </c>
      <c r="U39" s="20" t="s">
        <v>152</v>
      </c>
      <c r="V39" s="37" t="s">
        <v>315</v>
      </c>
      <c r="W39" s="34" t="s">
        <v>221</v>
      </c>
    </row>
    <row r="40" spans="2:23" s="8" customFormat="1" ht="19.5" customHeight="1">
      <c r="B40" s="535"/>
      <c r="C40" s="536"/>
      <c r="D40" s="33" t="s">
        <v>117</v>
      </c>
      <c r="E40" s="515">
        <v>3731851</v>
      </c>
      <c r="F40" s="514"/>
      <c r="G40" s="85">
        <f aca="true" t="shared" si="1" ref="G40:G52">ROUND(E40/$E$53*100,1)</f>
        <v>6</v>
      </c>
      <c r="H40" s="35"/>
      <c r="I40" s="74">
        <f>(E40-'[1]21裏面'!E40)/'[1]21裏面'!E40*100</f>
        <v>15.570959438300234</v>
      </c>
      <c r="J40" s="35"/>
      <c r="K40" s="86">
        <v>19209</v>
      </c>
      <c r="L40" s="493" t="s">
        <v>125</v>
      </c>
      <c r="M40" s="493"/>
      <c r="N40" s="494"/>
      <c r="O40" s="78">
        <v>10929264</v>
      </c>
      <c r="P40" s="85">
        <f aca="true" t="shared" si="2" ref="P40:P52">ROUND(O40/$O$53*100,1)</f>
        <v>10</v>
      </c>
      <c r="Q40" s="35"/>
      <c r="R40" s="74">
        <v>-35</v>
      </c>
      <c r="S40" s="35"/>
      <c r="T40" s="88">
        <v>8973465</v>
      </c>
      <c r="U40" s="20" t="s">
        <v>101</v>
      </c>
      <c r="V40" s="37" t="s">
        <v>316</v>
      </c>
      <c r="W40" s="34" t="s">
        <v>146</v>
      </c>
    </row>
    <row r="41" spans="2:23" s="8" customFormat="1" ht="19.5" customHeight="1">
      <c r="B41" s="516" t="s">
        <v>115</v>
      </c>
      <c r="C41" s="517"/>
      <c r="D41" s="517"/>
      <c r="E41" s="430">
        <v>23226783</v>
      </c>
      <c r="F41" s="514"/>
      <c r="G41" s="85">
        <f t="shared" si="1"/>
        <v>37.3</v>
      </c>
      <c r="H41" s="35"/>
      <c r="I41" s="74">
        <f>(E41-'[1]21裏面'!E41)/'[1]21裏面'!E41*100</f>
        <v>0.9473238843460647</v>
      </c>
      <c r="J41" s="35"/>
      <c r="K41" s="48" t="s">
        <v>275</v>
      </c>
      <c r="L41" s="493" t="s">
        <v>126</v>
      </c>
      <c r="M41" s="493"/>
      <c r="N41" s="494"/>
      <c r="O41" s="78">
        <v>38309099</v>
      </c>
      <c r="P41" s="85">
        <f t="shared" si="2"/>
        <v>34.9</v>
      </c>
      <c r="Q41" s="35"/>
      <c r="R41" s="74">
        <v>13.5</v>
      </c>
      <c r="S41" s="35"/>
      <c r="T41" s="88">
        <v>21090869</v>
      </c>
      <c r="U41" s="21" t="s">
        <v>102</v>
      </c>
      <c r="V41" s="37" t="s">
        <v>317</v>
      </c>
      <c r="W41" s="34" t="s">
        <v>146</v>
      </c>
    </row>
    <row r="42" spans="2:23" s="8" customFormat="1" ht="19.5" customHeight="1">
      <c r="B42" s="516" t="s">
        <v>118</v>
      </c>
      <c r="C42" s="517"/>
      <c r="D42" s="517"/>
      <c r="E42" s="430">
        <v>293683</v>
      </c>
      <c r="F42" s="514"/>
      <c r="G42" s="85">
        <f t="shared" si="1"/>
        <v>0.5</v>
      </c>
      <c r="H42" s="35"/>
      <c r="I42" s="74">
        <f>(E42-'[1]21裏面'!E42)/'[1]21裏面'!E42*100</f>
        <v>4.0462407267007245</v>
      </c>
      <c r="J42" s="35"/>
      <c r="K42" s="48" t="s">
        <v>275</v>
      </c>
      <c r="L42" s="493" t="s">
        <v>127</v>
      </c>
      <c r="M42" s="493"/>
      <c r="N42" s="494"/>
      <c r="O42" s="78">
        <v>10170539</v>
      </c>
      <c r="P42" s="85">
        <f t="shared" si="2"/>
        <v>9.3</v>
      </c>
      <c r="Q42" s="35"/>
      <c r="R42" s="74">
        <v>-2</v>
      </c>
      <c r="S42" s="35"/>
      <c r="T42" s="88">
        <v>8430309</v>
      </c>
      <c r="U42" s="36" t="s">
        <v>103</v>
      </c>
      <c r="V42" s="37" t="s">
        <v>318</v>
      </c>
      <c r="W42" s="34" t="s">
        <v>146</v>
      </c>
    </row>
    <row r="43" spans="2:23" s="8" customFormat="1" ht="19.5" customHeight="1">
      <c r="B43" s="516" t="s">
        <v>119</v>
      </c>
      <c r="C43" s="517"/>
      <c r="D43" s="517"/>
      <c r="E43" s="430">
        <v>2098017</v>
      </c>
      <c r="F43" s="514"/>
      <c r="G43" s="85">
        <f t="shared" si="1"/>
        <v>3.4</v>
      </c>
      <c r="H43" s="35"/>
      <c r="I43" s="74">
        <f>(E43-'[1]21裏面'!E43)/'[1]21裏面'!E43*100</f>
        <v>3.7424616729597315</v>
      </c>
      <c r="J43" s="35"/>
      <c r="K43" s="49"/>
      <c r="L43" s="493" t="s">
        <v>128</v>
      </c>
      <c r="M43" s="493"/>
      <c r="N43" s="494"/>
      <c r="O43" s="78">
        <v>392604</v>
      </c>
      <c r="P43" s="85">
        <f t="shared" si="2"/>
        <v>0.4</v>
      </c>
      <c r="Q43" s="35"/>
      <c r="R43" s="74">
        <v>75.5</v>
      </c>
      <c r="S43" s="35"/>
      <c r="T43" s="88">
        <v>79616</v>
      </c>
      <c r="U43" s="20" t="s">
        <v>104</v>
      </c>
      <c r="V43" s="37" t="s">
        <v>319</v>
      </c>
      <c r="W43" s="34" t="s">
        <v>146</v>
      </c>
    </row>
    <row r="44" spans="2:23" s="8" customFormat="1" ht="19.5" customHeight="1">
      <c r="B44" s="516" t="s">
        <v>120</v>
      </c>
      <c r="C44" s="517"/>
      <c r="D44" s="517"/>
      <c r="E44" s="430">
        <v>0</v>
      </c>
      <c r="F44" s="514"/>
      <c r="G44" s="85">
        <f t="shared" si="1"/>
        <v>0</v>
      </c>
      <c r="H44" s="35"/>
      <c r="I44" s="74" t="s">
        <v>284</v>
      </c>
      <c r="J44" s="35"/>
      <c r="K44" s="48" t="s">
        <v>275</v>
      </c>
      <c r="L44" s="493" t="s">
        <v>129</v>
      </c>
      <c r="M44" s="493"/>
      <c r="N44" s="494"/>
      <c r="O44" s="78">
        <v>554382</v>
      </c>
      <c r="P44" s="85">
        <f t="shared" si="2"/>
        <v>0.5</v>
      </c>
      <c r="Q44" s="35"/>
      <c r="R44" s="74">
        <v>-10</v>
      </c>
      <c r="S44" s="35"/>
      <c r="T44" s="88">
        <v>468983</v>
      </c>
      <c r="U44" s="23" t="s">
        <v>105</v>
      </c>
      <c r="V44" s="37" t="s">
        <v>320</v>
      </c>
      <c r="W44" s="34" t="s">
        <v>146</v>
      </c>
    </row>
    <row r="45" spans="2:23" s="8" customFormat="1" ht="19.5" customHeight="1">
      <c r="B45" s="516" t="s">
        <v>121</v>
      </c>
      <c r="C45" s="517"/>
      <c r="D45" s="517"/>
      <c r="E45" s="430">
        <v>0</v>
      </c>
      <c r="F45" s="514"/>
      <c r="G45" s="85">
        <f t="shared" si="1"/>
        <v>0</v>
      </c>
      <c r="H45" s="35"/>
      <c r="I45" s="74" t="s">
        <v>284</v>
      </c>
      <c r="J45" s="35"/>
      <c r="K45" s="49"/>
      <c r="L45" s="493" t="s">
        <v>130</v>
      </c>
      <c r="M45" s="493"/>
      <c r="N45" s="494"/>
      <c r="O45" s="78">
        <v>2032741</v>
      </c>
      <c r="P45" s="85">
        <f>ROUND(O45/$O$53*100,1)</f>
        <v>1.9</v>
      </c>
      <c r="Q45" s="35"/>
      <c r="R45" s="74">
        <v>-0.5</v>
      </c>
      <c r="S45" s="35"/>
      <c r="T45" s="88">
        <v>544310</v>
      </c>
      <c r="U45" s="20" t="s">
        <v>106</v>
      </c>
      <c r="V45" s="37" t="s">
        <v>320</v>
      </c>
      <c r="W45" s="34" t="s">
        <v>146</v>
      </c>
    </row>
    <row r="46" spans="2:23" s="8" customFormat="1" ht="19.5" customHeight="1">
      <c r="B46" s="519" t="s">
        <v>136</v>
      </c>
      <c r="C46" s="520"/>
      <c r="D46" s="520"/>
      <c r="E46" s="539">
        <f>SUM(E39:F45)</f>
        <v>55969090</v>
      </c>
      <c r="F46" s="540"/>
      <c r="G46" s="85">
        <f t="shared" si="1"/>
        <v>89.9</v>
      </c>
      <c r="H46" s="35"/>
      <c r="I46" s="74">
        <f>(E46-'[1]21裏面'!E46)/'[1]21裏面'!E46*100</f>
        <v>-1.5157477859114974</v>
      </c>
      <c r="J46" s="35"/>
      <c r="K46" s="86">
        <f>SUM(K39:K45)</f>
        <v>19209</v>
      </c>
      <c r="L46" s="493" t="s">
        <v>131</v>
      </c>
      <c r="M46" s="493"/>
      <c r="N46" s="494"/>
      <c r="O46" s="78">
        <v>12518442</v>
      </c>
      <c r="P46" s="85">
        <f t="shared" si="2"/>
        <v>11.4</v>
      </c>
      <c r="Q46" s="35"/>
      <c r="R46" s="74">
        <v>-15.7</v>
      </c>
      <c r="S46" s="35"/>
      <c r="T46" s="88">
        <v>8458441</v>
      </c>
      <c r="U46" s="50" t="s">
        <v>107</v>
      </c>
      <c r="V46" s="37" t="s">
        <v>321</v>
      </c>
      <c r="W46" s="34" t="s">
        <v>146</v>
      </c>
    </row>
    <row r="47" spans="2:23" s="8" customFormat="1" ht="19.5" customHeight="1">
      <c r="B47" s="521" t="s">
        <v>122</v>
      </c>
      <c r="C47" s="522"/>
      <c r="D47" s="522"/>
      <c r="E47" s="515">
        <v>0</v>
      </c>
      <c r="F47" s="514"/>
      <c r="G47" s="85">
        <f t="shared" si="1"/>
        <v>0</v>
      </c>
      <c r="H47" s="35"/>
      <c r="I47" s="74" t="s">
        <v>284</v>
      </c>
      <c r="J47" s="35"/>
      <c r="K47" s="48" t="s">
        <v>275</v>
      </c>
      <c r="L47" s="493" t="s">
        <v>132</v>
      </c>
      <c r="M47" s="493"/>
      <c r="N47" s="494"/>
      <c r="O47" s="78">
        <v>5336242</v>
      </c>
      <c r="P47" s="85">
        <f t="shared" si="2"/>
        <v>4.9</v>
      </c>
      <c r="Q47" s="35"/>
      <c r="R47" s="74">
        <v>-24.8</v>
      </c>
      <c r="S47" s="35"/>
      <c r="T47" s="88">
        <v>4888262</v>
      </c>
      <c r="U47" s="56" t="s">
        <v>177</v>
      </c>
      <c r="V47" s="37" t="s">
        <v>322</v>
      </c>
      <c r="W47" s="34" t="s">
        <v>146</v>
      </c>
    </row>
    <row r="48" spans="2:23" s="8" customFormat="1" ht="19.5" customHeight="1">
      <c r="B48" s="516" t="s">
        <v>123</v>
      </c>
      <c r="C48" s="517"/>
      <c r="D48" s="517"/>
      <c r="E48" s="430">
        <v>6296371</v>
      </c>
      <c r="F48" s="514"/>
      <c r="G48" s="85">
        <f>ROUND(E48/$E$53*100,1)</f>
        <v>10.1</v>
      </c>
      <c r="H48" s="35"/>
      <c r="I48" s="74">
        <f>(E48-'[1]21裏面'!E48)/'[1]21裏面'!E48*100</f>
        <v>0.577712710685992</v>
      </c>
      <c r="J48" s="35"/>
      <c r="K48" s="48" t="s">
        <v>275</v>
      </c>
      <c r="L48" s="493" t="s">
        <v>133</v>
      </c>
      <c r="M48" s="493"/>
      <c r="N48" s="494"/>
      <c r="O48" s="78">
        <v>15268072</v>
      </c>
      <c r="P48" s="85">
        <f t="shared" si="2"/>
        <v>13.9</v>
      </c>
      <c r="Q48" s="35"/>
      <c r="R48" s="74">
        <v>20.9</v>
      </c>
      <c r="S48" s="35"/>
      <c r="T48" s="88">
        <v>10654261</v>
      </c>
      <c r="U48" s="56" t="s">
        <v>176</v>
      </c>
      <c r="V48" s="37" t="s">
        <v>323</v>
      </c>
      <c r="W48" s="34" t="s">
        <v>146</v>
      </c>
    </row>
    <row r="49" spans="2:23" s="8" customFormat="1" ht="19.5" customHeight="1">
      <c r="B49" s="518" t="s">
        <v>137</v>
      </c>
      <c r="C49" s="517" t="s">
        <v>138</v>
      </c>
      <c r="D49" s="517"/>
      <c r="E49" s="430">
        <v>0</v>
      </c>
      <c r="F49" s="514"/>
      <c r="G49" s="85">
        <f t="shared" si="1"/>
        <v>0</v>
      </c>
      <c r="H49" s="35"/>
      <c r="I49" s="74" t="s">
        <v>284</v>
      </c>
      <c r="J49" s="35"/>
      <c r="K49" s="48" t="s">
        <v>275</v>
      </c>
      <c r="L49" s="493" t="s">
        <v>134</v>
      </c>
      <c r="M49" s="493"/>
      <c r="N49" s="494"/>
      <c r="O49" s="78">
        <v>15318</v>
      </c>
      <c r="P49" s="85">
        <f t="shared" si="2"/>
        <v>0</v>
      </c>
      <c r="Q49" s="35"/>
      <c r="R49" s="74" t="s">
        <v>351</v>
      </c>
      <c r="S49" s="35"/>
      <c r="T49" s="88">
        <v>15318</v>
      </c>
      <c r="U49" s="21" t="s">
        <v>108</v>
      </c>
      <c r="V49" s="37" t="s">
        <v>324</v>
      </c>
      <c r="W49" s="34" t="s">
        <v>146</v>
      </c>
    </row>
    <row r="50" spans="2:23" s="8" customFormat="1" ht="19.5" customHeight="1">
      <c r="B50" s="518"/>
      <c r="C50" s="517" t="s">
        <v>139</v>
      </c>
      <c r="D50" s="517"/>
      <c r="E50" s="430">
        <v>1289352</v>
      </c>
      <c r="F50" s="514"/>
      <c r="G50" s="85">
        <f t="shared" si="1"/>
        <v>2.1</v>
      </c>
      <c r="H50" s="35"/>
      <c r="I50" s="74">
        <f>(E50-'[1]21裏面'!E50)/'[1]21裏面'!E50*100</f>
        <v>-1.104352828379674</v>
      </c>
      <c r="J50" s="35"/>
      <c r="K50" s="49"/>
      <c r="L50" s="493" t="s">
        <v>83</v>
      </c>
      <c r="M50" s="493"/>
      <c r="N50" s="494"/>
      <c r="O50" s="78">
        <v>13470675</v>
      </c>
      <c r="P50" s="85">
        <f t="shared" si="2"/>
        <v>12.3</v>
      </c>
      <c r="Q50" s="35"/>
      <c r="R50" s="74">
        <v>-2.2</v>
      </c>
      <c r="S50" s="35"/>
      <c r="T50" s="88">
        <v>13392254</v>
      </c>
      <c r="U50" s="21" t="s">
        <v>109</v>
      </c>
      <c r="V50" s="37" t="s">
        <v>325</v>
      </c>
      <c r="W50" s="34" t="s">
        <v>146</v>
      </c>
    </row>
    <row r="51" spans="2:23" s="8" customFormat="1" ht="19.5" customHeight="1">
      <c r="B51" s="518"/>
      <c r="C51" s="517" t="s">
        <v>140</v>
      </c>
      <c r="D51" s="517"/>
      <c r="E51" s="430">
        <v>5007019</v>
      </c>
      <c r="F51" s="514"/>
      <c r="G51" s="85">
        <f t="shared" si="1"/>
        <v>8</v>
      </c>
      <c r="H51" s="35"/>
      <c r="I51" s="74">
        <f>(E51-'[1]21裏面'!E51)/'[1]21裏面'!E51*100</f>
        <v>1.0201646136200166</v>
      </c>
      <c r="J51" s="35"/>
      <c r="K51" s="49"/>
      <c r="L51" s="493" t="s">
        <v>135</v>
      </c>
      <c r="M51" s="493"/>
      <c r="N51" s="494"/>
      <c r="O51" s="78">
        <v>0</v>
      </c>
      <c r="P51" s="85">
        <f t="shared" si="2"/>
        <v>0</v>
      </c>
      <c r="Q51" s="35"/>
      <c r="R51" s="74" t="s">
        <v>284</v>
      </c>
      <c r="S51" s="35"/>
      <c r="T51" s="88">
        <v>0</v>
      </c>
      <c r="U51" s="9"/>
      <c r="V51" s="37"/>
      <c r="W51" s="38"/>
    </row>
    <row r="52" spans="2:23" s="8" customFormat="1" ht="19.5" customHeight="1">
      <c r="B52" s="518"/>
      <c r="C52" s="517" t="s">
        <v>154</v>
      </c>
      <c r="D52" s="517"/>
      <c r="E52" s="430">
        <f>E48-SUM(E49:F51)</f>
        <v>0</v>
      </c>
      <c r="F52" s="514"/>
      <c r="G52" s="85">
        <f t="shared" si="1"/>
        <v>0</v>
      </c>
      <c r="H52" s="35"/>
      <c r="I52" s="74" t="s">
        <v>284</v>
      </c>
      <c r="J52" s="35"/>
      <c r="K52" s="58"/>
      <c r="L52" s="537" t="s">
        <v>91</v>
      </c>
      <c r="M52" s="537"/>
      <c r="N52" s="538"/>
      <c r="O52" s="78">
        <v>0</v>
      </c>
      <c r="P52" s="85">
        <f t="shared" si="2"/>
        <v>0</v>
      </c>
      <c r="Q52" s="35"/>
      <c r="R52" s="74" t="s">
        <v>284</v>
      </c>
      <c r="S52" s="35"/>
      <c r="T52" s="88">
        <v>0</v>
      </c>
      <c r="U52" s="9"/>
      <c r="V52" s="37"/>
      <c r="W52" s="38"/>
    </row>
    <row r="53" spans="2:23" s="8" customFormat="1" ht="19.5" customHeight="1" thickBot="1">
      <c r="B53" s="523" t="s">
        <v>79</v>
      </c>
      <c r="C53" s="524"/>
      <c r="D53" s="524"/>
      <c r="E53" s="490">
        <f>SUM(E46:F48)</f>
        <v>62265461</v>
      </c>
      <c r="F53" s="491"/>
      <c r="G53" s="85">
        <f>ROUND(E53/$E$53*100,1)</f>
        <v>100</v>
      </c>
      <c r="H53" s="39"/>
      <c r="I53" s="74">
        <f>(E53-'[1]21裏面'!E53)/'[1]21裏面'!E53*100</f>
        <v>-1.308023169563084</v>
      </c>
      <c r="J53" s="39"/>
      <c r="K53" s="87">
        <f>SUM(K46:K49)</f>
        <v>19209</v>
      </c>
      <c r="L53" s="483" t="s">
        <v>79</v>
      </c>
      <c r="M53" s="483"/>
      <c r="N53" s="484"/>
      <c r="O53" s="89">
        <f>SUM(O39:O52)</f>
        <v>109620503</v>
      </c>
      <c r="P53" s="90">
        <f>ROUND(O53/$O$53*100,1)</f>
        <v>100</v>
      </c>
      <c r="Q53" s="39"/>
      <c r="R53" s="91">
        <v>-2.8</v>
      </c>
      <c r="S53" s="39"/>
      <c r="T53" s="92">
        <f>SUM(T39:T52)</f>
        <v>77618830</v>
      </c>
      <c r="U53" s="40"/>
      <c r="V53" s="30"/>
      <c r="W53" s="41"/>
    </row>
    <row r="54" spans="2:23" s="8" customFormat="1" ht="19.5" customHeight="1" thickBot="1">
      <c r="B54" s="525" t="s">
        <v>202</v>
      </c>
      <c r="C54" s="526"/>
      <c r="D54" s="527"/>
      <c r="E54" s="481" t="s">
        <v>341</v>
      </c>
      <c r="F54" s="482"/>
      <c r="G54" s="485"/>
      <c r="H54" s="486"/>
      <c r="I54" s="59"/>
      <c r="J54" s="60"/>
      <c r="K54" s="55"/>
      <c r="L54" s="477" t="s">
        <v>355</v>
      </c>
      <c r="M54" s="281"/>
      <c r="N54" s="281"/>
      <c r="O54" s="281"/>
      <c r="P54" s="281"/>
      <c r="Q54" s="281"/>
      <c r="R54" s="281"/>
      <c r="S54" s="281"/>
      <c r="T54" s="281"/>
      <c r="U54" s="281"/>
      <c r="V54" s="281"/>
      <c r="W54" s="478"/>
    </row>
    <row r="55" spans="2:23" s="8" customFormat="1" ht="19.5" customHeight="1">
      <c r="B55" s="528" t="s">
        <v>141</v>
      </c>
      <c r="C55" s="322" t="s">
        <v>56</v>
      </c>
      <c r="D55" s="262"/>
      <c r="E55" s="479" t="s">
        <v>142</v>
      </c>
      <c r="F55" s="480"/>
      <c r="G55" s="479" t="s">
        <v>143</v>
      </c>
      <c r="H55" s="480"/>
      <c r="I55" s="261" t="s">
        <v>144</v>
      </c>
      <c r="J55" s="226"/>
      <c r="K55" s="487"/>
      <c r="L55" s="126" t="s">
        <v>1</v>
      </c>
      <c r="M55" s="129" t="s">
        <v>326</v>
      </c>
      <c r="N55" s="130"/>
      <c r="O55" s="131"/>
      <c r="P55" s="131"/>
      <c r="Q55" s="131"/>
      <c r="R55" s="131"/>
      <c r="S55" s="131"/>
      <c r="T55" s="131"/>
      <c r="U55" s="131"/>
      <c r="V55" s="131"/>
      <c r="W55" s="132"/>
    </row>
    <row r="56" spans="2:23" s="8" customFormat="1" ht="19.5" customHeight="1">
      <c r="B56" s="529"/>
      <c r="C56" s="241" t="s">
        <v>113</v>
      </c>
      <c r="D56" s="533"/>
      <c r="E56" s="93">
        <v>98.1</v>
      </c>
      <c r="F56" s="42" t="s">
        <v>276</v>
      </c>
      <c r="G56" s="94" t="s">
        <v>331</v>
      </c>
      <c r="H56" s="42" t="s">
        <v>276</v>
      </c>
      <c r="I56" s="94" t="s">
        <v>332</v>
      </c>
      <c r="J56" s="52" t="s">
        <v>186</v>
      </c>
      <c r="K56" s="488"/>
      <c r="L56" s="126" t="s">
        <v>2</v>
      </c>
      <c r="M56" s="129" t="s">
        <v>327</v>
      </c>
      <c r="N56" s="130"/>
      <c r="O56" s="131"/>
      <c r="P56" s="131"/>
      <c r="Q56" s="131"/>
      <c r="R56" s="131"/>
      <c r="S56" s="131"/>
      <c r="T56" s="131"/>
      <c r="U56" s="131"/>
      <c r="V56" s="131"/>
      <c r="W56" s="132"/>
    </row>
    <row r="57" spans="2:23" s="8" customFormat="1" ht="19.5" customHeight="1">
      <c r="B57" s="529"/>
      <c r="C57" s="57"/>
      <c r="D57" s="18" t="s">
        <v>145</v>
      </c>
      <c r="E57" s="113">
        <v>98</v>
      </c>
      <c r="F57" s="43"/>
      <c r="G57" s="94" t="s">
        <v>348</v>
      </c>
      <c r="H57" s="44"/>
      <c r="I57" s="94" t="s">
        <v>349</v>
      </c>
      <c r="J57" s="53"/>
      <c r="K57" s="488"/>
      <c r="L57" s="126" t="s">
        <v>2</v>
      </c>
      <c r="M57" s="129" t="s">
        <v>328</v>
      </c>
      <c r="N57" s="130"/>
      <c r="O57" s="131"/>
      <c r="P57" s="131"/>
      <c r="Q57" s="131"/>
      <c r="R57" s="131"/>
      <c r="S57" s="131"/>
      <c r="T57" s="131"/>
      <c r="U57" s="131"/>
      <c r="V57" s="131"/>
      <c r="W57" s="132"/>
    </row>
    <row r="58" spans="2:23" s="8" customFormat="1" ht="19.5" customHeight="1">
      <c r="B58" s="529"/>
      <c r="C58" s="127"/>
      <c r="D58" s="51" t="s">
        <v>115</v>
      </c>
      <c r="E58" s="93">
        <v>98.1</v>
      </c>
      <c r="F58" s="43"/>
      <c r="G58" s="94" t="s">
        <v>333</v>
      </c>
      <c r="H58" s="43"/>
      <c r="I58" s="94" t="s">
        <v>334</v>
      </c>
      <c r="J58" s="54"/>
      <c r="K58" s="488"/>
      <c r="L58" s="126" t="s">
        <v>2</v>
      </c>
      <c r="M58" s="129" t="s">
        <v>329</v>
      </c>
      <c r="N58" s="130"/>
      <c r="O58" s="131"/>
      <c r="P58" s="131"/>
      <c r="Q58" s="131"/>
      <c r="R58" s="131"/>
      <c r="S58" s="131"/>
      <c r="T58" s="131"/>
      <c r="U58" s="131"/>
      <c r="V58" s="131"/>
      <c r="W58" s="132"/>
    </row>
    <row r="59" spans="2:23" s="8" customFormat="1" ht="19.5" customHeight="1" thickBot="1">
      <c r="B59" s="530"/>
      <c r="C59" s="531" t="s">
        <v>201</v>
      </c>
      <c r="D59" s="532"/>
      <c r="E59" s="95" t="s">
        <v>335</v>
      </c>
      <c r="F59" s="96"/>
      <c r="G59" s="97" t="s">
        <v>336</v>
      </c>
      <c r="H59" s="96"/>
      <c r="I59" s="97" t="s">
        <v>350</v>
      </c>
      <c r="J59" s="61"/>
      <c r="K59" s="489"/>
      <c r="L59" s="128" t="s">
        <v>2</v>
      </c>
      <c r="M59" s="133" t="s">
        <v>330</v>
      </c>
      <c r="N59" s="134"/>
      <c r="O59" s="135"/>
      <c r="P59" s="135"/>
      <c r="Q59" s="135"/>
      <c r="R59" s="135"/>
      <c r="S59" s="135"/>
      <c r="T59" s="135"/>
      <c r="U59" s="135"/>
      <c r="V59" s="135"/>
      <c r="W59" s="136"/>
    </row>
    <row r="60" s="8" customFormat="1" ht="12">
      <c r="B60" s="8" t="s">
        <v>224</v>
      </c>
    </row>
    <row r="61" s="8" customFormat="1" ht="12">
      <c r="B61" s="8" t="s">
        <v>225</v>
      </c>
    </row>
    <row r="62" s="8" customFormat="1" ht="12"/>
    <row r="63" s="8" customFormat="1" ht="12"/>
    <row r="64" s="8" customFormat="1" ht="12"/>
    <row r="65" s="8" customFormat="1" ht="12"/>
    <row r="66" s="8" customFormat="1" ht="12"/>
    <row r="67" s="8" customFormat="1" ht="12"/>
    <row r="68" s="8" customFormat="1" ht="12"/>
    <row r="69" s="8" customFormat="1" ht="12"/>
    <row r="70" s="8" customFormat="1" ht="12"/>
    <row r="71" s="8" customFormat="1" ht="12"/>
    <row r="72" s="8" customFormat="1" ht="12"/>
  </sheetData>
  <sheetProtection/>
  <mergeCells count="188">
    <mergeCell ref="U35:V36"/>
    <mergeCell ref="U30:W30"/>
    <mergeCell ref="V7:W7"/>
    <mergeCell ref="L8:N8"/>
    <mergeCell ref="L9:N9"/>
    <mergeCell ref="U22:V23"/>
    <mergeCell ref="M10:N10"/>
    <mergeCell ref="M11:N11"/>
    <mergeCell ref="U21:W21"/>
    <mergeCell ref="U27:W27"/>
    <mergeCell ref="U28:V29"/>
    <mergeCell ref="U24:W24"/>
    <mergeCell ref="U25:V26"/>
    <mergeCell ref="U34:W34"/>
    <mergeCell ref="U31:V33"/>
    <mergeCell ref="E21:F21"/>
    <mergeCell ref="E30:F30"/>
    <mergeCell ref="E32:F32"/>
    <mergeCell ref="E33:F33"/>
    <mergeCell ref="E31:F31"/>
    <mergeCell ref="E9:F9"/>
    <mergeCell ref="E10:F10"/>
    <mergeCell ref="L10:L11"/>
    <mergeCell ref="L17:N17"/>
    <mergeCell ref="E12:F12"/>
    <mergeCell ref="B2:C2"/>
    <mergeCell ref="B3:D3"/>
    <mergeCell ref="B4:K4"/>
    <mergeCell ref="K3:L3"/>
    <mergeCell ref="B11:D11"/>
    <mergeCell ref="B8:D8"/>
    <mergeCell ref="B9:D9"/>
    <mergeCell ref="B10:D10"/>
    <mergeCell ref="E8:F8"/>
    <mergeCell ref="E11:F11"/>
    <mergeCell ref="P5:Q5"/>
    <mergeCell ref="B6:D6"/>
    <mergeCell ref="L6:N6"/>
    <mergeCell ref="E6:F6"/>
    <mergeCell ref="E7:F7"/>
    <mergeCell ref="B7:D7"/>
    <mergeCell ref="M7:N7"/>
    <mergeCell ref="E5:F5"/>
    <mergeCell ref="B12:D12"/>
    <mergeCell ref="M3:N3"/>
    <mergeCell ref="L4:W4"/>
    <mergeCell ref="E3:J3"/>
    <mergeCell ref="B5:D5"/>
    <mergeCell ref="R5:S5"/>
    <mergeCell ref="V5:W5"/>
    <mergeCell ref="L5:N5"/>
    <mergeCell ref="G5:H5"/>
    <mergeCell ref="I5:J5"/>
    <mergeCell ref="B15:D15"/>
    <mergeCell ref="L14:N14"/>
    <mergeCell ref="B14:D14"/>
    <mergeCell ref="L12:N12"/>
    <mergeCell ref="E14:F14"/>
    <mergeCell ref="E15:F15"/>
    <mergeCell ref="K14:K15"/>
    <mergeCell ref="L15:N15"/>
    <mergeCell ref="B13:D13"/>
    <mergeCell ref="E13:F13"/>
    <mergeCell ref="B17:D17"/>
    <mergeCell ref="L16:N16"/>
    <mergeCell ref="B16:D16"/>
    <mergeCell ref="G38:H38"/>
    <mergeCell ref="I38:J38"/>
    <mergeCell ref="P38:Q38"/>
    <mergeCell ref="E16:F16"/>
    <mergeCell ref="E18:F18"/>
    <mergeCell ref="E19:F19"/>
    <mergeCell ref="E20:F20"/>
    <mergeCell ref="E28:F28"/>
    <mergeCell ref="E29:F29"/>
    <mergeCell ref="E38:F38"/>
    <mergeCell ref="B21:D21"/>
    <mergeCell ref="L21:N21"/>
    <mergeCell ref="L18:N18"/>
    <mergeCell ref="C19:D19"/>
    <mergeCell ref="K17:K19"/>
    <mergeCell ref="C18:D18"/>
    <mergeCell ref="B18:B19"/>
    <mergeCell ref="B20:D20"/>
    <mergeCell ref="L19:N19"/>
    <mergeCell ref="E17:F17"/>
    <mergeCell ref="B22:D22"/>
    <mergeCell ref="L22:N22"/>
    <mergeCell ref="B23:D23"/>
    <mergeCell ref="L23:N23"/>
    <mergeCell ref="E22:F22"/>
    <mergeCell ref="E23:F23"/>
    <mergeCell ref="B24:D24"/>
    <mergeCell ref="L24:N24"/>
    <mergeCell ref="B25:D25"/>
    <mergeCell ref="L25:N25"/>
    <mergeCell ref="E24:F24"/>
    <mergeCell ref="E25:F25"/>
    <mergeCell ref="B30:D30"/>
    <mergeCell ref="B26:D26"/>
    <mergeCell ref="L26:N26"/>
    <mergeCell ref="B27:D27"/>
    <mergeCell ref="L27:N27"/>
    <mergeCell ref="E26:F26"/>
    <mergeCell ref="E27:F27"/>
    <mergeCell ref="B28:D28"/>
    <mergeCell ref="B29:D29"/>
    <mergeCell ref="M29:N29"/>
    <mergeCell ref="B38:D38"/>
    <mergeCell ref="L34:N34"/>
    <mergeCell ref="B36:D36"/>
    <mergeCell ref="L36:N36"/>
    <mergeCell ref="E34:F34"/>
    <mergeCell ref="E36:F36"/>
    <mergeCell ref="C34:D34"/>
    <mergeCell ref="E35:F35"/>
    <mergeCell ref="C35:D35"/>
    <mergeCell ref="B37:K37"/>
    <mergeCell ref="B39:C40"/>
    <mergeCell ref="E43:F43"/>
    <mergeCell ref="L52:N52"/>
    <mergeCell ref="E47:F47"/>
    <mergeCell ref="E48:F48"/>
    <mergeCell ref="L45:N45"/>
    <mergeCell ref="L46:N46"/>
    <mergeCell ref="E45:F45"/>
    <mergeCell ref="E46:F46"/>
    <mergeCell ref="E39:F39"/>
    <mergeCell ref="B31:D31"/>
    <mergeCell ref="C51:D51"/>
    <mergeCell ref="C52:D52"/>
    <mergeCell ref="C50:D50"/>
    <mergeCell ref="B48:D48"/>
    <mergeCell ref="B41:D41"/>
    <mergeCell ref="B32:D32"/>
    <mergeCell ref="B33:D33"/>
    <mergeCell ref="B42:D42"/>
    <mergeCell ref="C49:D49"/>
    <mergeCell ref="E50:F50"/>
    <mergeCell ref="E51:F51"/>
    <mergeCell ref="C55:D55"/>
    <mergeCell ref="E55:F55"/>
    <mergeCell ref="B53:D53"/>
    <mergeCell ref="B54:D54"/>
    <mergeCell ref="B55:B59"/>
    <mergeCell ref="E52:F52"/>
    <mergeCell ref="C59:D59"/>
    <mergeCell ref="C56:D56"/>
    <mergeCell ref="B43:D43"/>
    <mergeCell ref="B44:D44"/>
    <mergeCell ref="B45:D45"/>
    <mergeCell ref="B49:B52"/>
    <mergeCell ref="B46:D46"/>
    <mergeCell ref="B47:D47"/>
    <mergeCell ref="E49:F49"/>
    <mergeCell ref="E44:F44"/>
    <mergeCell ref="E40:F40"/>
    <mergeCell ref="L49:N49"/>
    <mergeCell ref="E41:F41"/>
    <mergeCell ref="E42:F42"/>
    <mergeCell ref="M33:N33"/>
    <mergeCell ref="L29:L33"/>
    <mergeCell ref="M30:M31"/>
    <mergeCell ref="L50:N50"/>
    <mergeCell ref="L51:N51"/>
    <mergeCell ref="L38:N38"/>
    <mergeCell ref="L37:T37"/>
    <mergeCell ref="R38:S38"/>
    <mergeCell ref="L48:N48"/>
    <mergeCell ref="L41:N41"/>
    <mergeCell ref="U2:V2"/>
    <mergeCell ref="L47:N47"/>
    <mergeCell ref="L43:N43"/>
    <mergeCell ref="L44:N44"/>
    <mergeCell ref="L42:N42"/>
    <mergeCell ref="L39:N39"/>
    <mergeCell ref="L40:N40"/>
    <mergeCell ref="M32:N32"/>
    <mergeCell ref="M28:N28"/>
    <mergeCell ref="U37:W38"/>
    <mergeCell ref="L54:W54"/>
    <mergeCell ref="G55:H55"/>
    <mergeCell ref="I55:J55"/>
    <mergeCell ref="E54:F54"/>
    <mergeCell ref="L53:N53"/>
    <mergeCell ref="G54:H54"/>
    <mergeCell ref="K55:K59"/>
    <mergeCell ref="E53:F53"/>
  </mergeCells>
  <printOptions/>
  <pageMargins left="0.5905511811023623" right="0.5905511811023623" top="0.5905511811023623" bottom="0.5905511811023623" header="0.5118110236220472" footer="0.5118110236220472"/>
  <pageSetup fitToHeight="1" fitToWidth="1"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財政課１３</cp:lastModifiedBy>
  <cp:lastPrinted>2015-02-26T07:44:25Z</cp:lastPrinted>
  <dcterms:created xsi:type="dcterms:W3CDTF">2000-06-08T04:58:29Z</dcterms:created>
  <dcterms:modified xsi:type="dcterms:W3CDTF">2015-03-02T00:10:32Z</dcterms:modified>
  <cp:category/>
  <cp:version/>
  <cp:contentType/>
  <cp:contentStatus/>
</cp:coreProperties>
</file>