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235" tabRatio="989" activeTab="0"/>
  </bookViews>
  <sheets>
    <sheet name="別表１" sheetId="1" r:id="rId1"/>
    <sheet name="別表２(1)" sheetId="2" r:id="rId2"/>
    <sheet name="別表２(2)" sheetId="3" r:id="rId3"/>
    <sheet name="別表２(3)" sheetId="4" r:id="rId4"/>
    <sheet name="別表２(4)" sheetId="5" r:id="rId5"/>
    <sheet name="別表（月額利用料）" sheetId="6" r:id="rId6"/>
    <sheet name="別表２(5)" sheetId="7" r:id="rId7"/>
    <sheet name="別表２(5) 別紙1　b内訳" sheetId="8" r:id="rId8"/>
    <sheet name="別表２(5) 別紙1　c内訳" sheetId="9" r:id="rId9"/>
    <sheet name="在職証明書" sheetId="10" r:id="rId10"/>
    <sheet name="常勤職員以外の者の状況" sheetId="11" r:id="rId11"/>
  </sheets>
  <definedNames>
    <definedName name="_xlnm.Print_Area" localSheetId="9">'在職証明書'!$A$1:$J$31</definedName>
    <definedName name="_xlnm.Print_Area" localSheetId="4">'別表２(4)'!$A$1:$I$25</definedName>
  </definedNames>
  <calcPr fullCalcOnLoad="1"/>
</workbook>
</file>

<file path=xl/sharedStrings.xml><?xml version="1.0" encoding="utf-8"?>
<sst xmlns="http://schemas.openxmlformats.org/spreadsheetml/2006/main" count="534" uniqueCount="303">
  <si>
    <t>別表１</t>
  </si>
  <si>
    <t>補　　助　　金　　所　　要　　額　　調　　書</t>
  </si>
  <si>
    <t>施設名</t>
  </si>
  <si>
    <t>総事業費</t>
  </si>
  <si>
    <t>サービス提供費</t>
  </si>
  <si>
    <t>減免予定額</t>
  </si>
  <si>
    <t>市補助基本額</t>
  </si>
  <si>
    <t>市補助所要額</t>
  </si>
  <si>
    <t>備考</t>
  </si>
  <si>
    <t>支出予定額</t>
  </si>
  <si>
    <t>基準額</t>
  </si>
  <si>
    <t>本人徴収予定額</t>
  </si>
  <si>
    <t>Ａ</t>
  </si>
  <si>
    <t>Ｂ</t>
  </si>
  <si>
    <t>Ｃ</t>
  </si>
  <si>
    <t>Ｄ</t>
  </si>
  <si>
    <t>（Ｂ又はＣ－Ｄ）＝Ｅ</t>
  </si>
  <si>
    <t>Ｆ（＝Ｅ）</t>
  </si>
  <si>
    <t>Ｇ</t>
  </si>
  <si>
    <t>円</t>
  </si>
  <si>
    <t>（注）</t>
  </si>
  <si>
    <t>　（Ｅ）欄については、（Ｂ）欄の額又は（Ｃ）欄の額の何れか少ない方の額から（Ｄ）欄の額を控除した額を記入すること。</t>
  </si>
  <si>
    <t>別表２</t>
  </si>
  <si>
    <t>補　助　金　所　要　額　内　訳　書</t>
  </si>
  <si>
    <t>（１）軽費老人ホーム支出額内訳</t>
  </si>
  <si>
    <t>区分</t>
  </si>
  <si>
    <t>左のうちサービス提供費</t>
  </si>
  <si>
    <t>対象経費</t>
  </si>
  <si>
    <t>人件費支出</t>
  </si>
  <si>
    <t>職員給料支出</t>
  </si>
  <si>
    <t>職員賞与支出</t>
  </si>
  <si>
    <t>非常勤職員給与支出</t>
  </si>
  <si>
    <t>派遣職員費支出</t>
  </si>
  <si>
    <t>法定福利費支出</t>
  </si>
  <si>
    <t>人件費支出計</t>
  </si>
  <si>
    <t>事務費支出</t>
  </si>
  <si>
    <t>福利厚生費支出</t>
  </si>
  <si>
    <t>職員被服費支出</t>
  </si>
  <si>
    <t>旅費交通費支出</t>
  </si>
  <si>
    <t>事務消耗品費支出</t>
  </si>
  <si>
    <t>印刷製本費支出</t>
  </si>
  <si>
    <t>水道光熱費支出</t>
  </si>
  <si>
    <t>燃料費支出</t>
  </si>
  <si>
    <t>会議費支出</t>
  </si>
  <si>
    <t>修繕費支出</t>
  </si>
  <si>
    <t>業務委託費支出</t>
  </si>
  <si>
    <t>通信運搬費支出</t>
  </si>
  <si>
    <t>広報費支出</t>
  </si>
  <si>
    <t>手数料支出</t>
  </si>
  <si>
    <t>保険料支出</t>
  </si>
  <si>
    <t>賃借料支出</t>
  </si>
  <si>
    <t>土地・建物賃借料支出</t>
  </si>
  <si>
    <t>各所修繕費支出</t>
  </si>
  <si>
    <t>雑支出</t>
  </si>
  <si>
    <t>器具及び備品取得支出</t>
  </si>
  <si>
    <t>事務費支出計</t>
  </si>
  <si>
    <t>小　　　　　計</t>
  </si>
  <si>
    <t>事業費支出</t>
  </si>
  <si>
    <t>給食費支出</t>
  </si>
  <si>
    <t>介護用品費支出</t>
  </si>
  <si>
    <t>医薬品費支出</t>
  </si>
  <si>
    <t>診療・療養等材料費支出</t>
  </si>
  <si>
    <t>保健衛生費支出</t>
  </si>
  <si>
    <t>被服費支出</t>
  </si>
  <si>
    <t>教養娯楽費支出</t>
  </si>
  <si>
    <t>日用品費支出</t>
  </si>
  <si>
    <t>本人支給金支出</t>
  </si>
  <si>
    <t>水道光熱水費支出</t>
  </si>
  <si>
    <t>消耗器具備品費支出</t>
  </si>
  <si>
    <t>葬祭費支出</t>
  </si>
  <si>
    <t>車輛費支出</t>
  </si>
  <si>
    <t>管理費返還支出</t>
  </si>
  <si>
    <t>事業費支出計</t>
  </si>
  <si>
    <t>固定資産取得支出</t>
  </si>
  <si>
    <t>建物付属設備取得支出</t>
  </si>
  <si>
    <t>車両運搬具取得支出</t>
  </si>
  <si>
    <t>器具備品取得支出</t>
  </si>
  <si>
    <t>固定資産取得支出計</t>
  </si>
  <si>
    <t>会計区分外繰入金支出</t>
  </si>
  <si>
    <t>その他の積立預金支出</t>
  </si>
  <si>
    <t>会計区分外繰入金支出（民改費）</t>
  </si>
  <si>
    <t>会計区分外繰入金支出（管理費）</t>
  </si>
  <si>
    <t>会計区分外繰入金支出（その他）</t>
  </si>
  <si>
    <t>その他の支出</t>
  </si>
  <si>
    <t>会計外繰入金支出計</t>
  </si>
  <si>
    <t>予備費</t>
  </si>
  <si>
    <t>予備費計</t>
  </si>
  <si>
    <t>合　　　　　計</t>
  </si>
  <si>
    <t>（注１）「左のうちサービス提供費対象経費」欄の合計額を、別表１「補助金所要額調書」の「サービス提供費支出予定額」欄に記入すること。</t>
  </si>
  <si>
    <t>（注２）特定施設入所者生活介護の指定を受けた施設については、「左のうちサービス提供費対象経費」の欄には、指定を受けた場合の配置基準表における人員に係わる経費を計上すること。</t>
  </si>
  <si>
    <t>（２）階層別、月別利用人員内訳</t>
  </si>
  <si>
    <t>（施設名）</t>
  </si>
  <si>
    <t>階層の区分</t>
  </si>
  <si>
    <t>４月</t>
  </si>
  <si>
    <t>５月</t>
  </si>
  <si>
    <t>６月</t>
  </si>
  <si>
    <t>７月</t>
  </si>
  <si>
    <t>８月</t>
  </si>
  <si>
    <t>９月</t>
  </si>
  <si>
    <t>１０月</t>
  </si>
  <si>
    <t>１１月</t>
  </si>
  <si>
    <t>１２月</t>
  </si>
  <si>
    <t>１月</t>
  </si>
  <si>
    <t>２月</t>
  </si>
  <si>
    <t>３月</t>
  </si>
  <si>
    <t>計</t>
  </si>
  <si>
    <t>１(単独）</t>
  </si>
  <si>
    <t>1（夫婦）</t>
  </si>
  <si>
    <t>２</t>
  </si>
  <si>
    <t>３</t>
  </si>
  <si>
    <t>４</t>
  </si>
  <si>
    <t>５</t>
  </si>
  <si>
    <t>６</t>
  </si>
  <si>
    <t>７</t>
  </si>
  <si>
    <t>８</t>
  </si>
  <si>
    <t>９</t>
  </si>
  <si>
    <t>１０</t>
  </si>
  <si>
    <t>１１</t>
  </si>
  <si>
    <t>１２</t>
  </si>
  <si>
    <t>１３</t>
  </si>
  <si>
    <t>１４</t>
  </si>
  <si>
    <t>１５</t>
  </si>
  <si>
    <t>１６</t>
  </si>
  <si>
    <t>１７</t>
  </si>
  <si>
    <t>１８</t>
  </si>
  <si>
    <t>定員</t>
  </si>
  <si>
    <t>５０人</t>
  </si>
  <si>
    <t>サービス提供費級地区分</t>
  </si>
  <si>
    <t>民間加算率</t>
  </si>
  <si>
    <t>生活費</t>
  </si>
  <si>
    <t>冬期加算</t>
  </si>
  <si>
    <t>単価区分別利用人数</t>
  </si>
  <si>
    <t>サービス提供費基準額</t>
  </si>
  <si>
    <t>サービス提供費本人徴収額</t>
  </si>
  <si>
    <t>単価区分</t>
  </si>
  <si>
    <t>金額</t>
  </si>
  <si>
    <t>１(夫婦）</t>
  </si>
  <si>
    <t>摘　　要　　月</t>
  </si>
  <si>
    <t>（　　月～　　月）</t>
  </si>
  <si>
    <t>適用対象入所者</t>
  </si>
  <si>
    <t>一般入所者</t>
  </si>
  <si>
    <t>特定施設入所者生活介護対象者</t>
  </si>
  <si>
    <t>職員数（現員）</t>
  </si>
  <si>
    <t>専任</t>
  </si>
  <si>
    <t>兼任</t>
  </si>
  <si>
    <t>施設長</t>
  </si>
  <si>
    <t>一般事務費</t>
  </si>
  <si>
    <t>事務員</t>
  </si>
  <si>
    <t>加算分</t>
  </si>
  <si>
    <t>入所者処遇特別加算費</t>
  </si>
  <si>
    <t>生活相談員</t>
  </si>
  <si>
    <t>民間施設給与等改善費</t>
  </si>
  <si>
    <t>介護職員</t>
  </si>
  <si>
    <t>看護職員</t>
  </si>
  <si>
    <t>（注）単価の変動があった場合は、異なる単価を使用した各月の状況を記載すること。</t>
  </si>
  <si>
    <t>栄養士</t>
  </si>
  <si>
    <t>調理員等</t>
  </si>
  <si>
    <t>その他</t>
  </si>
  <si>
    <t>（５）１施設当たり職員平均勤続年数算定表（法人立のみ）及び民間施設給与等改善費基本分算定調書</t>
  </si>
  <si>
    <t>施設所在地</t>
  </si>
  <si>
    <t>施設の区分</t>
  </si>
  <si>
    <t>認定年月日</t>
  </si>
  <si>
    <t>年数等</t>
  </si>
  <si>
    <t>現に勤務する施設の状況</t>
  </si>
  <si>
    <t>その他の社会福祉施設における勤続年数</t>
  </si>
  <si>
    <t>１施設当たり職員総勤続年数</t>
  </si>
  <si>
    <t>１施設当たり職員平均勤続年数</t>
  </si>
  <si>
    <t>職員数</t>
  </si>
  <si>
    <t>職種</t>
  </si>
  <si>
    <t>勤続年数</t>
  </si>
  <si>
    <t>　　　氏　　　名</t>
  </si>
  <si>
    <t>ａ</t>
  </si>
  <si>
    <t>ｂ</t>
  </si>
  <si>
    <t>ｃ</t>
  </si>
  <si>
    <t>ｂ＋ｃ＝ｄ</t>
  </si>
  <si>
    <t>ｄ÷ａ＝ｅ</t>
  </si>
  <si>
    <t>１</t>
  </si>
  <si>
    <t>対象収入</t>
  </si>
  <si>
    <t>本人からの事務徴収額</t>
  </si>
  <si>
    <t>管理費</t>
  </si>
  <si>
    <t>施設サービス費</t>
  </si>
  <si>
    <t>合計</t>
  </si>
  <si>
    <t>以下</t>
  </si>
  <si>
    <t>夫婦</t>
  </si>
  <si>
    <t>～</t>
  </si>
  <si>
    <t>以上</t>
  </si>
  <si>
    <t>別紙１（１）</t>
  </si>
  <si>
    <t>（施設の設置認可日</t>
  </si>
  <si>
    <t>）</t>
  </si>
  <si>
    <t>NO.</t>
  </si>
  <si>
    <t>氏　　名</t>
  </si>
  <si>
    <t>勤　　続　　年　　数</t>
  </si>
  <si>
    <t>平成</t>
  </si>
  <si>
    <t>→</t>
  </si>
  <si>
    <t>注</t>
  </si>
  <si>
    <t>別紙１（１）に記載された者について全員記入し、「NO.」欄については、別紙１（１）の「氏名」欄の番号に対応すること。</t>
  </si>
  <si>
    <t>別紙１（２）</t>
  </si>
  <si>
    <t>「その他社会福祉施設における勤続年数　ｃ」の算定表</t>
  </si>
  <si>
    <t>社会福祉施設名</t>
  </si>
  <si>
    <t>（施設の設置認可年月日）</t>
  </si>
  <si>
    <t>（　　　　　　　　　　　　　　　　　）</t>
  </si>
  <si>
    <t>「NO.」欄については、別紙１（１）の「氏名」欄の番号に対応すること。</t>
  </si>
  <si>
    <t>常勤職員以外の者の状況</t>
  </si>
  <si>
    <t>別紙１（１）に記入する必要のある常勤職員以外の者</t>
  </si>
  <si>
    <t>（１日６時間以上、月２０日以上勤務）</t>
  </si>
  <si>
    <t>別紙１（１）に記入する必要のない常勤職員以外の者</t>
  </si>
  <si>
    <t>１，２とも勤務時間及び勤務日数の分かるもの【雇用契約書等の写し（原本証明したもの）】を添付すること。</t>
  </si>
  <si>
    <t>現 住 所　　</t>
  </si>
  <si>
    <t>氏　　名　　</t>
  </si>
  <si>
    <t>生年月日    昭和    年   月   日生</t>
  </si>
  <si>
    <t>　当施設は、社会福祉法第２条に定める施設のうち、措置費の支弁対象施設（軽費老人ホーム、
保育所、盲人ホーム、視聴覚障害者情報提供施設、身体障害者福祉工場、知的障害者福祉工
場、身体障害者福祉ホーム及び知的障害者福祉ホームを含む。）であり、上記の者について、
下記のとおり証明します。</t>
  </si>
  <si>
    <t>記</t>
  </si>
  <si>
    <t>１　施設名　　</t>
  </si>
  <si>
    <t>　　　　　　　　　　昭和　　　年　　月　　日設置認可</t>
  </si>
  <si>
    <t>２　所在地　　</t>
  </si>
  <si>
    <t>４　在職中の職種    介護職員</t>
  </si>
  <si>
    <t>５　常勤職員、または常勤以外の職員であっても１日６時間以上、１月２０日以上勤務し</t>
  </si>
  <si>
    <t>　ていた者であること。</t>
  </si>
  <si>
    <t>　　　　　　　　　　　　　　　　　　所　在　地　　</t>
  </si>
  <si>
    <t>　　　　　　　　　　　　　　　　　　法　人　名　　</t>
  </si>
  <si>
    <t xml:space="preserve">　　　　　　　　　　　　　　　　　　代表者氏名    </t>
  </si>
  <si>
    <t>甲</t>
  </si>
  <si>
    <t>サービス
提供費　　　
（本人負担）</t>
  </si>
  <si>
    <t>利用料納付額（サービス提供費及び生活費）</t>
  </si>
  <si>
    <t>利用料納付額（冬期加算）</t>
  </si>
  <si>
    <t>（注）</t>
  </si>
  <si>
    <t>　１　単価区分毎に別々に記入し、「備考」欄に加算・月別等その理由を簡明に記入すること。</t>
  </si>
  <si>
    <t>　２　特定施設入所者生活介護の指定を受けた施設については、一般入所者分、特定施設入所者生活介護分をそれぞれ本表を作成すること。</t>
  </si>
  <si>
    <t xml:space="preserve">     （一般入所者分・特定施設入居者生活介護対象者分）</t>
  </si>
  <si>
    <t>（４）職員の状況（ケアハウス）</t>
  </si>
  <si>
    <t>（　令和　　　年４月１日現在　）</t>
  </si>
  <si>
    <t>　２　この表については、国庫補助対象職員のみを計上すること。</t>
  </si>
  <si>
    <t>　１　職員の状況については、４月１日を基準に記載すること。</t>
  </si>
  <si>
    <t>　　　但し、当該年度に新規開設した施設にあっては開設日を</t>
  </si>
  <si>
    <t>　　　基準とすること。</t>
  </si>
  <si>
    <t>※ １１月から３月までは生活費の冬期加算料として、2,150円 が加算されます。</t>
  </si>
  <si>
    <t>柏市</t>
  </si>
  <si>
    <t>令和</t>
  </si>
  <si>
    <t>令和　　　年　　月　　日</t>
  </si>
  <si>
    <t>（施設名）</t>
  </si>
  <si>
    <t>（施設名）</t>
  </si>
  <si>
    <t>（４月～３月）</t>
  </si>
  <si>
    <t>（施設名）</t>
  </si>
  <si>
    <t>（施設名）</t>
  </si>
  <si>
    <t>平成</t>
  </si>
  <si>
    <t>平成</t>
  </si>
  <si>
    <t>（　昭和 　　 年 　　月　　 日　）</t>
  </si>
  <si>
    <t>（　平成 　　 年 　　月　　 日　）</t>
  </si>
  <si>
    <t>３　在職期間　　平成　　年　　月　　日から平成　　年　　月　　日まで</t>
  </si>
  <si>
    <t>　１　施設の区分欄は，(e)欄の結果により決定し，該当する施設の区分に〇をつけること。</t>
  </si>
  <si>
    <t>A階級</t>
  </si>
  <si>
    <t>B階級</t>
  </si>
  <si>
    <t>C階級</t>
  </si>
  <si>
    <t>D階級</t>
  </si>
  <si>
    <t>E階級</t>
  </si>
  <si>
    <t>F階級</t>
  </si>
  <si>
    <t>G階級</t>
  </si>
  <si>
    <t>H階級</t>
  </si>
  <si>
    <t>１４年以上</t>
  </si>
  <si>
    <t>１２年以上１４年未満</t>
  </si>
  <si>
    <t>１０年以上１２年未満</t>
  </si>
  <si>
    <t>２年未満</t>
  </si>
  <si>
    <t>２年以上４年未満</t>
  </si>
  <si>
    <t>４年以上６年未満</t>
  </si>
  <si>
    <t>６年以上８年未満</t>
  </si>
  <si>
    <t>８年以上１０年未満</t>
  </si>
  <si>
    <t>１３</t>
  </si>
  <si>
    <t>１１</t>
  </si>
  <si>
    <t>９</t>
  </si>
  <si>
    <t>７</t>
  </si>
  <si>
    <t>５</t>
  </si>
  <si>
    <t>３</t>
  </si>
  <si>
    <t>１</t>
  </si>
  <si>
    <t>職員一人当たりの
平均勤続年数</t>
  </si>
  <si>
    <t>施設の
区　分</t>
  </si>
  <si>
    <t xml:space="preserve">   １４％</t>
  </si>
  <si>
    <t>民間施設給与等
改善費加算率（人件費）</t>
  </si>
  <si>
    <t>　４　(ｃ)欄の算定に当たって，２以上の施設に勤務した場合は，各々の日数までを合算した後，上記３のなお書により算定すること。</t>
  </si>
  <si>
    <t>　　　＜参考＞</t>
  </si>
  <si>
    <t>　２　(b)欄，(ｃ)欄，(d)欄の勤続年数は，年月数まで算出することとし，また，(e)欄の算定は，６か月以上の端数は１年とし,６か月未満</t>
  </si>
  <si>
    <t>　　　の端数は切り捨て，整数年とすること。</t>
  </si>
  <si>
    <t>　３　個々の職員の勤続年数の算定は，各年度４月１日現在により算定すること。</t>
  </si>
  <si>
    <t>　　　なお，１か月未満の日数については，これを「１月」とする。（ただし，当該年度４月１日採用者については「０月」とする。）</t>
  </si>
  <si>
    <t>　　　職員Aについて，ｂが「４年４か月１日間」でｃが「５年５か月５日間」の場合，ｂ＋ｃは「９年９カ月６日間」となり，ｄは「９年１０月」と</t>
  </si>
  <si>
    <t>　　　なる。ｂ「４年５月」＋ｃ「５年６月」＝ｄ「９年１１月」とするのは誤りなので，注意すること。</t>
  </si>
  <si>
    <t>Ａ　Ｂ　Ｃ　Ｄ　Ｅ　Ｆ　Ｇ　Ｈ</t>
  </si>
  <si>
    <t>在職証明書の写し（現に勤務する施設の法人理事長が原本証明したもの。）を添付すること。</t>
  </si>
  <si>
    <t>在職証明書の書式については、別添を参考とすること。</t>
  </si>
  <si>
    <t>単価区分別
利用人数
（冬期加算
１１月～３月）</t>
  </si>
  <si>
    <t>　１　各月の利用人員は、各月初日の実利用人数を記入すること。</t>
  </si>
  <si>
    <t>　　　ただし、事業開始後３ヶ月を経過した日の属する月の分までは、３０日又は当該月の実日数で除した人員によること。</t>
  </si>
  <si>
    <t>　２　特定施設入所者生活介護の指定を受けた施設においては、各欄にその利用対象者数のうち、一般入所者数を（　）書きにより再褐すること。</t>
  </si>
  <si>
    <t>単価積算内訳  【単独設置】</t>
  </si>
  <si>
    <t>令和　　　年　　　月　　　日</t>
  </si>
  <si>
    <t>（３）利用料納付額及びサービス提供費基準額等内訳 【単独設置】</t>
  </si>
  <si>
    <t>別表　月額利用料 【単独設置】</t>
  </si>
  <si>
    <t>「現に勤務する施設の状況　勤続年数　ｂ」の算定表</t>
  </si>
  <si>
    <r>
      <t>「社会福祉</t>
    </r>
    <r>
      <rPr>
        <b/>
        <u val="single"/>
        <sz val="13"/>
        <rFont val="ＭＳ Ｐゴシック"/>
        <family val="3"/>
      </rPr>
      <t>施設名</t>
    </r>
    <r>
      <rPr>
        <sz val="13"/>
        <rFont val="ＭＳ Ｐゴシック"/>
        <family val="3"/>
      </rPr>
      <t>」欄の、「社会福祉」とは、社会福祉法第２条に定める施設のうち、いわゆる措置費の支弁対象施設と</t>
    </r>
  </si>
  <si>
    <t>なっている施設（特別養護老人ホーム、軽費老人ホーム、盲人ホーム、点字図書館、身体障害者福祉工場を含む。）をい</t>
  </si>
  <si>
    <t>う。社会福祉法人名ではないので、注意すること。</t>
  </si>
  <si>
    <t>別紙１（４）</t>
  </si>
  <si>
    <t>在職証明書</t>
  </si>
  <si>
    <t>介護職員
処遇改善費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</si>
</sst>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月&quot;"/>
    <numFmt numFmtId="178" formatCode="General&quot;日&quot;"/>
    <numFmt numFmtId="179" formatCode="General&quot;カ&quot;&quot;月&quot;"/>
    <numFmt numFmtId="180" formatCode="General&quot;日&quot;&quot;間&quot;"/>
    <numFmt numFmtId="181" formatCode="General&quot;ヶ&quot;&quot;月&quot;"/>
    <numFmt numFmtId="182" formatCode="General&quot;人&quot;"/>
    <numFmt numFmtId="183" formatCode="\(General&quot;月&quot;\)"/>
    <numFmt numFmtId="184" formatCode="#;\-#;&quot;&quot;;@"/>
    <numFmt numFmtId="185" formatCode="[DBNum2][$-411]General"/>
    <numFmt numFmtId="186" formatCode="[DBNum3][$-411]0"/>
    <numFmt numFmtId="187" formatCode="[DBNum3][$-411]#,##0"/>
    <numFmt numFmtId="188" formatCode="0;\-0;0"/>
  </numFmts>
  <fonts count="50">
    <font>
      <sz val="11"/>
      <name val="ＭＳ Ｐゴシック"/>
      <family val="3"/>
    </font>
    <font>
      <u val="single"/>
      <sz val="8.25"/>
      <color indexed="12"/>
      <name val="ＭＳ Ｐゴシック"/>
      <family val="3"/>
    </font>
    <font>
      <u val="single"/>
      <sz val="8.25"/>
      <color indexed="36"/>
      <name val="ＭＳ Ｐゴシック"/>
      <family val="3"/>
    </font>
    <font>
      <sz val="13"/>
      <name val="ＭＳ Ｐゴシック"/>
      <family val="3"/>
    </font>
    <font>
      <b/>
      <sz val="15"/>
      <name val="ＭＳ Ｐゴシック"/>
      <family val="3"/>
    </font>
    <font>
      <sz val="12"/>
      <name val="ＭＳ Ｐゴシック"/>
      <family val="3"/>
    </font>
    <font>
      <b/>
      <u val="single"/>
      <sz val="12"/>
      <name val="ＭＳ Ｐゴシック"/>
      <family val="3"/>
    </font>
    <font>
      <sz val="8"/>
      <name val="ＭＳ Ｐゴシック"/>
      <family val="3"/>
    </font>
    <font>
      <b/>
      <u val="single"/>
      <sz val="13"/>
      <name val="ＭＳ Ｐゴシック"/>
      <family val="3"/>
    </font>
    <font>
      <sz val="15"/>
      <name val="ＭＳ Ｐゴシック"/>
      <family val="3"/>
    </font>
    <font>
      <sz val="10"/>
      <name val="ＭＳ Ｐゴシック"/>
      <family val="3"/>
    </font>
    <font>
      <sz val="14"/>
      <name val="ＭＳ Ｐゴシック"/>
      <family val="3"/>
    </font>
    <font>
      <sz val="20"/>
      <name val="ＭＳ Ｐゴシック"/>
      <family val="3"/>
    </font>
    <font>
      <b/>
      <sz val="25"/>
      <name val="ＭＳ Ｐゴシック"/>
      <family val="3"/>
    </font>
    <font>
      <sz val="6"/>
      <name val="ＭＳ Ｐゴシック"/>
      <family val="3"/>
    </font>
    <font>
      <sz val="2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style="double"/>
      <right style="thin"/>
      <top style="thin"/>
      <bottom style="thin"/>
    </border>
    <border>
      <left style="double"/>
      <right style="thin"/>
      <top style="thin"/>
      <bottom>
        <color indexed="63"/>
      </bottom>
    </border>
    <border>
      <left style="thin"/>
      <right style="thin"/>
      <top style="double"/>
      <bottom style="thin"/>
    </border>
    <border>
      <left style="thin"/>
      <right>
        <color indexed="63"/>
      </right>
      <top style="double"/>
      <bottom style="thin"/>
    </border>
    <border>
      <left style="double"/>
      <right style="thin"/>
      <top style="double"/>
      <bottom style="thin"/>
    </border>
    <border diagonalDown="1">
      <left style="thin"/>
      <right style="thin"/>
      <top style="double"/>
      <bottom style="thin"/>
      <diagonal style="thin"/>
    </border>
    <border>
      <left style="thin"/>
      <right style="double"/>
      <top style="thin"/>
      <bottom style="thin"/>
    </border>
    <border>
      <left style="thin"/>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271">
    <xf numFmtId="0" fontId="0" fillId="0" borderId="0" xfId="0" applyAlignment="1">
      <alignment/>
    </xf>
    <xf numFmtId="0" fontId="3" fillId="0" borderId="0" xfId="0" applyFont="1" applyAlignment="1">
      <alignment vertical="center"/>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vertical="center"/>
    </xf>
    <xf numFmtId="0" fontId="3" fillId="0" borderId="0" xfId="0" applyFont="1" applyAlignment="1">
      <alignment horizontal="center" vertical="center"/>
    </xf>
    <xf numFmtId="49" fontId="3" fillId="0" borderId="11" xfId="0" applyNumberFormat="1" applyFont="1"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shrinkToFit="1"/>
    </xf>
    <xf numFmtId="0" fontId="3" fillId="0" borderId="12" xfId="0" applyFont="1" applyBorder="1" applyAlignment="1">
      <alignment vertical="center"/>
    </xf>
    <xf numFmtId="0" fontId="3" fillId="0" borderId="0" xfId="0" applyFont="1" applyAlignment="1">
      <alignment horizontal="right" vertical="center"/>
    </xf>
    <xf numFmtId="0" fontId="3" fillId="0" borderId="15" xfId="0" applyFont="1" applyBorder="1" applyAlignment="1">
      <alignment horizontal="center" vertical="center"/>
    </xf>
    <xf numFmtId="176" fontId="3" fillId="0" borderId="15" xfId="0" applyNumberFormat="1" applyFont="1" applyBorder="1" applyAlignment="1">
      <alignment horizontal="center" vertical="center"/>
    </xf>
    <xf numFmtId="177" fontId="3" fillId="0" borderId="15" xfId="0" applyNumberFormat="1" applyFont="1" applyBorder="1" applyAlignment="1">
      <alignment horizontal="center" vertical="center"/>
    </xf>
    <xf numFmtId="178" fontId="3" fillId="0" borderId="15" xfId="0" applyNumberFormat="1" applyFont="1" applyBorder="1" applyAlignment="1">
      <alignment horizontal="center" vertical="center"/>
    </xf>
    <xf numFmtId="0" fontId="3" fillId="0" borderId="15" xfId="0" applyFont="1" applyBorder="1" applyAlignment="1">
      <alignment vertical="center"/>
    </xf>
    <xf numFmtId="176" fontId="3" fillId="0" borderId="15" xfId="0" applyNumberFormat="1" applyFont="1" applyBorder="1" applyAlignment="1">
      <alignment vertical="center"/>
    </xf>
    <xf numFmtId="181" fontId="3" fillId="0" borderId="15" xfId="0" applyNumberFormat="1" applyFont="1" applyBorder="1" applyAlignment="1">
      <alignment horizontal="center" vertical="center"/>
    </xf>
    <xf numFmtId="179" fontId="3" fillId="0" borderId="15" xfId="0" applyNumberFormat="1" applyFont="1" applyBorder="1" applyAlignment="1">
      <alignment horizontal="center" vertical="center"/>
    </xf>
    <xf numFmtId="0" fontId="3" fillId="0" borderId="16" xfId="0" applyFont="1" applyBorder="1" applyAlignment="1">
      <alignment vertical="center"/>
    </xf>
    <xf numFmtId="0" fontId="9" fillId="0" borderId="0" xfId="0" applyFont="1" applyAlignment="1">
      <alignment vertical="center"/>
    </xf>
    <xf numFmtId="38" fontId="9" fillId="0" borderId="0" xfId="49" applyFont="1" applyAlignment="1">
      <alignment vertical="center"/>
    </xf>
    <xf numFmtId="0" fontId="9" fillId="0" borderId="0" xfId="0" applyFont="1" applyAlignment="1">
      <alignment horizontal="center" vertical="center"/>
    </xf>
    <xf numFmtId="38" fontId="9" fillId="0" borderId="0" xfId="49" applyFont="1" applyAlignment="1">
      <alignment horizontal="center" vertical="center"/>
    </xf>
    <xf numFmtId="38" fontId="10" fillId="0" borderId="10" xfId="49" applyFont="1" applyBorder="1" applyAlignment="1">
      <alignment horizontal="center" vertical="center"/>
    </xf>
    <xf numFmtId="38" fontId="5" fillId="0" borderId="10" xfId="49" applyFont="1" applyBorder="1" applyAlignment="1">
      <alignment horizontal="center" vertical="center"/>
    </xf>
    <xf numFmtId="49" fontId="9" fillId="0" borderId="10" xfId="0" applyNumberFormat="1" applyFont="1" applyBorder="1" applyAlignment="1">
      <alignment horizontal="center" vertical="center"/>
    </xf>
    <xf numFmtId="38" fontId="3" fillId="0" borderId="11" xfId="49" applyFont="1" applyBorder="1" applyAlignment="1">
      <alignment vertical="center"/>
    </xf>
    <xf numFmtId="38" fontId="3" fillId="0" borderId="15" xfId="49" applyFont="1" applyBorder="1" applyAlignment="1">
      <alignment vertical="center"/>
    </xf>
    <xf numFmtId="38" fontId="9" fillId="0" borderId="10" xfId="49" applyFont="1" applyBorder="1" applyAlignment="1">
      <alignment horizontal="right" vertical="center"/>
    </xf>
    <xf numFmtId="38" fontId="9" fillId="0" borderId="10" xfId="49" applyFont="1" applyFill="1" applyBorder="1" applyAlignment="1">
      <alignment horizontal="right" vertical="center"/>
    </xf>
    <xf numFmtId="38" fontId="11" fillId="0" borderId="0" xfId="49" applyFont="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center" vertical="center" shrinkToFit="1"/>
    </xf>
    <xf numFmtId="0" fontId="11" fillId="0" borderId="0" xfId="0" applyFont="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horizontal="right" vertical="center"/>
    </xf>
    <xf numFmtId="0" fontId="3" fillId="0" borderId="21" xfId="0" applyFont="1" applyBorder="1" applyAlignment="1">
      <alignment vertical="center"/>
    </xf>
    <xf numFmtId="0" fontId="3" fillId="0" borderId="13" xfId="0" applyFont="1" applyBorder="1" applyAlignment="1">
      <alignment horizontal="right" vertical="center"/>
    </xf>
    <xf numFmtId="0" fontId="3" fillId="0" borderId="13" xfId="0" applyFont="1" applyBorder="1" applyAlignment="1">
      <alignment vertical="center"/>
    </xf>
    <xf numFmtId="0" fontId="3" fillId="0" borderId="22" xfId="0" applyFont="1" applyBorder="1" applyAlignment="1">
      <alignment horizontal="center" vertical="center"/>
    </xf>
    <xf numFmtId="176" fontId="3" fillId="0" borderId="11" xfId="0" applyNumberFormat="1" applyFont="1" applyBorder="1" applyAlignment="1">
      <alignment vertical="center"/>
    </xf>
    <xf numFmtId="177" fontId="3" fillId="0" borderId="16" xfId="0" applyNumberFormat="1" applyFont="1" applyBorder="1" applyAlignment="1">
      <alignment vertical="center"/>
    </xf>
    <xf numFmtId="182" fontId="3" fillId="0" borderId="11" xfId="0" applyNumberFormat="1" applyFont="1" applyBorder="1" applyAlignment="1">
      <alignment vertical="center"/>
    </xf>
    <xf numFmtId="38" fontId="3" fillId="0" borderId="10" xfId="49" applyFont="1" applyBorder="1" applyAlignment="1">
      <alignment horizontal="right" vertical="center"/>
    </xf>
    <xf numFmtId="38" fontId="3" fillId="0" borderId="16" xfId="49" applyFont="1" applyBorder="1" applyAlignment="1">
      <alignment horizontal="right" vertical="center"/>
    </xf>
    <xf numFmtId="38" fontId="3" fillId="0" borderId="11" xfId="49" applyNumberFormat="1" applyFont="1" applyFill="1" applyBorder="1" applyAlignment="1">
      <alignment horizontal="right" vertical="center"/>
    </xf>
    <xf numFmtId="38" fontId="3" fillId="0" borderId="10" xfId="49" applyNumberFormat="1" applyFont="1" applyFill="1" applyBorder="1" applyAlignment="1">
      <alignment horizontal="right" vertical="center"/>
    </xf>
    <xf numFmtId="0" fontId="3" fillId="0" borderId="18" xfId="0" applyNumberFormat="1" applyFont="1" applyFill="1" applyBorder="1" applyAlignment="1">
      <alignment horizontal="left" vertical="center"/>
    </xf>
    <xf numFmtId="0" fontId="3" fillId="33" borderId="0" xfId="0" applyFont="1" applyFill="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38" fontId="3" fillId="0" borderId="0" xfId="49" applyFont="1" applyAlignment="1">
      <alignment vertical="center"/>
    </xf>
    <xf numFmtId="0" fontId="3" fillId="0" borderId="0" xfId="0" applyFont="1" applyAlignment="1">
      <alignment vertical="center" wrapText="1"/>
    </xf>
    <xf numFmtId="38" fontId="3" fillId="0" borderId="10" xfId="49" applyFont="1" applyBorder="1" applyAlignment="1">
      <alignment vertical="center"/>
    </xf>
    <xf numFmtId="38" fontId="3" fillId="0" borderId="10" xfId="49" applyNumberFormat="1" applyFont="1" applyBorder="1" applyAlignment="1">
      <alignment horizontal="right" vertical="center"/>
    </xf>
    <xf numFmtId="0" fontId="3" fillId="0" borderId="25" xfId="0" applyFont="1" applyBorder="1" applyAlignment="1">
      <alignment horizontal="center" vertical="center"/>
    </xf>
    <xf numFmtId="38" fontId="3" fillId="0" borderId="25" xfId="49" applyFont="1" applyBorder="1" applyAlignment="1">
      <alignment horizontal="center" vertical="center"/>
    </xf>
    <xf numFmtId="0" fontId="3" fillId="0" borderId="25" xfId="0" applyFont="1" applyBorder="1" applyAlignment="1">
      <alignment vertical="center"/>
    </xf>
    <xf numFmtId="38" fontId="3" fillId="0" borderId="25" xfId="49" applyFont="1" applyBorder="1" applyAlignment="1">
      <alignment vertical="center"/>
    </xf>
    <xf numFmtId="0" fontId="3" fillId="0" borderId="28" xfId="0" applyFont="1" applyBorder="1" applyAlignment="1">
      <alignment vertical="center"/>
    </xf>
    <xf numFmtId="38" fontId="3" fillId="0" borderId="10" xfId="49" applyFont="1" applyBorder="1" applyAlignment="1">
      <alignment vertical="center" wrapText="1"/>
    </xf>
    <xf numFmtId="38" fontId="3" fillId="0" borderId="25" xfId="49" applyFont="1" applyBorder="1" applyAlignment="1">
      <alignment vertical="center" wrapText="1"/>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2" fillId="0" borderId="0" xfId="0" applyFont="1" applyAlignment="1">
      <alignment vertical="center"/>
    </xf>
    <xf numFmtId="38" fontId="12" fillId="0" borderId="0" xfId="49" applyFont="1" applyAlignment="1">
      <alignment vertical="center"/>
    </xf>
    <xf numFmtId="0" fontId="12" fillId="0" borderId="0" xfId="0" applyFont="1" applyFill="1" applyAlignment="1">
      <alignmen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38" fontId="12" fillId="0" borderId="12" xfId="49" applyFont="1" applyBorder="1" applyAlignment="1">
      <alignment vertical="center"/>
    </xf>
    <xf numFmtId="0" fontId="12" fillId="0" borderId="12"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21" xfId="0" applyFont="1" applyBorder="1" applyAlignment="1">
      <alignment vertical="center"/>
    </xf>
    <xf numFmtId="38" fontId="12" fillId="0" borderId="30" xfId="49" applyFont="1" applyBorder="1" applyAlignment="1">
      <alignment vertical="center"/>
    </xf>
    <xf numFmtId="0" fontId="12" fillId="0" borderId="30" xfId="0" applyFont="1" applyBorder="1" applyAlignment="1">
      <alignment vertical="center"/>
    </xf>
    <xf numFmtId="0" fontId="12" fillId="34" borderId="20" xfId="0" applyFont="1" applyFill="1" applyBorder="1" applyAlignment="1">
      <alignment vertical="center"/>
    </xf>
    <xf numFmtId="0" fontId="12" fillId="34" borderId="0" xfId="0" applyFont="1" applyFill="1" applyBorder="1" applyAlignment="1">
      <alignment vertical="center"/>
    </xf>
    <xf numFmtId="0" fontId="12" fillId="34" borderId="21" xfId="0" applyFont="1" applyFill="1" applyBorder="1" applyAlignment="1">
      <alignment vertical="center"/>
    </xf>
    <xf numFmtId="38" fontId="12" fillId="34" borderId="30" xfId="49" applyFont="1" applyFill="1" applyBorder="1" applyAlignment="1">
      <alignment vertical="center"/>
    </xf>
    <xf numFmtId="0" fontId="12" fillId="0" borderId="20" xfId="0" applyFont="1" applyBorder="1" applyAlignment="1">
      <alignment horizontal="right" vertical="center"/>
    </xf>
    <xf numFmtId="0" fontId="12" fillId="0" borderId="20" xfId="0" applyFont="1" applyFill="1" applyBorder="1" applyAlignment="1">
      <alignment horizontal="left" vertical="center"/>
    </xf>
    <xf numFmtId="0" fontId="12" fillId="0" borderId="0" xfId="0" applyFont="1" applyFill="1" applyBorder="1" applyAlignment="1">
      <alignment vertical="center"/>
    </xf>
    <xf numFmtId="0" fontId="12" fillId="0" borderId="21" xfId="0" applyFont="1" applyFill="1" applyBorder="1" applyAlignment="1">
      <alignment vertical="center"/>
    </xf>
    <xf numFmtId="38" fontId="12" fillId="0" borderId="30" xfId="49" applyFont="1" applyFill="1" applyBorder="1" applyAlignment="1">
      <alignment vertical="center"/>
    </xf>
    <xf numFmtId="0" fontId="12" fillId="0" borderId="30" xfId="0" applyFont="1" applyFill="1" applyBorder="1" applyAlignment="1">
      <alignment vertical="center"/>
    </xf>
    <xf numFmtId="0" fontId="12" fillId="0" borderId="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0" xfId="0" applyFont="1" applyBorder="1" applyAlignment="1">
      <alignment horizontal="left" vertical="center"/>
    </xf>
    <xf numFmtId="0" fontId="12" fillId="0" borderId="21" xfId="0" applyFont="1" applyBorder="1" applyAlignment="1">
      <alignment horizontal="left" vertical="center"/>
    </xf>
    <xf numFmtId="0" fontId="12" fillId="34" borderId="20" xfId="0" applyFont="1" applyFill="1" applyBorder="1" applyAlignment="1">
      <alignment horizontal="left" vertical="center"/>
    </xf>
    <xf numFmtId="0" fontId="12" fillId="34" borderId="0" xfId="0" applyFont="1" applyFill="1" applyBorder="1" applyAlignment="1">
      <alignment horizontal="left" vertical="center"/>
    </xf>
    <xf numFmtId="0" fontId="12" fillId="34" borderId="30" xfId="0" applyFont="1" applyFill="1" applyBorder="1" applyAlignment="1">
      <alignment vertical="center"/>
    </xf>
    <xf numFmtId="38" fontId="12" fillId="0" borderId="25" xfId="49" applyFont="1" applyBorder="1" applyAlignment="1">
      <alignment vertical="center"/>
    </xf>
    <xf numFmtId="0" fontId="12" fillId="0" borderId="25" xfId="0" applyFont="1" applyBorder="1" applyAlignment="1">
      <alignment vertical="center"/>
    </xf>
    <xf numFmtId="0" fontId="3" fillId="0" borderId="30" xfId="0" applyFont="1" applyBorder="1" applyAlignment="1">
      <alignment horizontal="center" vertical="center"/>
    </xf>
    <xf numFmtId="0" fontId="3" fillId="0" borderId="12" xfId="0" applyFont="1" applyBorder="1" applyAlignment="1">
      <alignment horizontal="right" vertical="center"/>
    </xf>
    <xf numFmtId="38" fontId="9" fillId="0" borderId="30" xfId="49" applyFont="1" applyBorder="1" applyAlignment="1">
      <alignment vertical="center"/>
    </xf>
    <xf numFmtId="3" fontId="9" fillId="0" borderId="30" xfId="49" applyNumberFormat="1" applyFont="1" applyFill="1" applyBorder="1" applyAlignment="1">
      <alignment vertical="center"/>
    </xf>
    <xf numFmtId="38" fontId="9" fillId="0" borderId="30" xfId="49" applyFont="1" applyFill="1" applyBorder="1" applyAlignment="1">
      <alignment vertical="center"/>
    </xf>
    <xf numFmtId="38" fontId="9" fillId="0" borderId="13" xfId="49" applyFont="1" applyBorder="1" applyAlignme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9" fontId="3" fillId="0" borderId="0" xfId="0" applyNumberFormat="1" applyFont="1" applyBorder="1" applyAlignment="1">
      <alignment horizontal="center" vertical="center"/>
    </xf>
    <xf numFmtId="0" fontId="3" fillId="33" borderId="0" xfId="0" applyFont="1" applyFill="1" applyBorder="1" applyAlignment="1">
      <alignment vertical="center" wrapText="1"/>
    </xf>
    <xf numFmtId="0" fontId="3" fillId="0" borderId="0" xfId="0" applyFont="1" applyBorder="1" applyAlignment="1">
      <alignment horizontal="left" vertical="center" shrinkToFit="1"/>
    </xf>
    <xf numFmtId="0" fontId="3" fillId="33" borderId="0" xfId="0" applyFont="1" applyFill="1" applyAlignment="1">
      <alignment horizontal="right" vertical="center"/>
    </xf>
    <xf numFmtId="0" fontId="9" fillId="0" borderId="0" xfId="0" applyFont="1" applyAlignment="1">
      <alignment horizontal="left"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vertical="center"/>
    </xf>
    <xf numFmtId="0" fontId="8" fillId="0" borderId="0" xfId="0" applyFont="1" applyAlignment="1">
      <alignment horizontal="left" vertical="center"/>
    </xf>
    <xf numFmtId="38" fontId="3" fillId="0" borderId="12" xfId="49" applyFont="1" applyFill="1" applyBorder="1" applyAlignment="1">
      <alignment horizontal="right" vertical="center"/>
    </xf>
    <xf numFmtId="38" fontId="3" fillId="0" borderId="10" xfId="49" applyFont="1" applyFill="1" applyBorder="1" applyAlignment="1">
      <alignment horizontal="right" vertical="center"/>
    </xf>
    <xf numFmtId="0" fontId="3" fillId="0" borderId="13" xfId="49" applyNumberFormat="1" applyFont="1" applyFill="1" applyBorder="1" applyAlignment="1">
      <alignment horizontal="right" vertical="center"/>
    </xf>
    <xf numFmtId="0" fontId="3" fillId="35" borderId="10" xfId="0" applyFont="1" applyFill="1" applyBorder="1" applyAlignment="1">
      <alignment horizontal="center" vertical="center"/>
    </xf>
    <xf numFmtId="0" fontId="3" fillId="35" borderId="29"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7" xfId="0" applyFont="1" applyFill="1" applyBorder="1" applyAlignment="1">
      <alignment horizontal="center" vertical="center"/>
    </xf>
    <xf numFmtId="38" fontId="9" fillId="35" borderId="10" xfId="49" applyFont="1" applyFill="1" applyBorder="1" applyAlignment="1">
      <alignment horizontal="right" vertical="center"/>
    </xf>
    <xf numFmtId="0" fontId="3" fillId="0" borderId="0" xfId="0" applyFont="1" applyBorder="1" applyAlignment="1">
      <alignment horizontal="left" vertical="center"/>
    </xf>
    <xf numFmtId="180" fontId="3" fillId="0" borderId="16" xfId="0" applyNumberFormat="1" applyFont="1" applyBorder="1" applyAlignment="1">
      <alignment horizontal="center" vertical="center"/>
    </xf>
    <xf numFmtId="184" fontId="12" fillId="0" borderId="0" xfId="0" applyNumberFormat="1" applyFont="1" applyAlignment="1">
      <alignment vertical="center"/>
    </xf>
    <xf numFmtId="38" fontId="3" fillId="0" borderId="28" xfId="49" applyFont="1" applyBorder="1" applyAlignment="1">
      <alignment vertical="center"/>
    </xf>
    <xf numFmtId="0" fontId="12" fillId="0" borderId="0" xfId="0" applyFont="1" applyAlignment="1">
      <alignment horizontal="center" vertical="center"/>
    </xf>
    <xf numFmtId="0" fontId="3" fillId="35" borderId="14" xfId="0" applyFont="1" applyFill="1" applyBorder="1" applyAlignment="1">
      <alignment horizontal="left" vertical="center"/>
    </xf>
    <xf numFmtId="0" fontId="13" fillId="0" borderId="0" xfId="0" applyFont="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34" borderId="20"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20"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left"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8" xfId="0" applyFont="1" applyBorder="1" applyAlignment="1">
      <alignment horizontal="left" vertical="center"/>
    </xf>
    <xf numFmtId="38" fontId="12" fillId="0" borderId="12" xfId="49" applyFont="1" applyBorder="1" applyAlignment="1">
      <alignment horizontal="center" vertical="center"/>
    </xf>
    <xf numFmtId="38" fontId="12" fillId="0" borderId="13" xfId="49"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33" xfId="0" applyFont="1" applyBorder="1" applyAlignment="1">
      <alignment horizontal="center" vertical="center"/>
    </xf>
    <xf numFmtId="0" fontId="12" fillId="0" borderId="14" xfId="0" applyFont="1" applyBorder="1" applyAlignment="1">
      <alignment horizontal="center" vertical="center"/>
    </xf>
    <xf numFmtId="0" fontId="12" fillId="0" borderId="34" xfId="0" applyFont="1" applyBorder="1" applyAlignment="1">
      <alignment horizontal="center" vertical="center"/>
    </xf>
    <xf numFmtId="0" fontId="12" fillId="0" borderId="0" xfId="0" applyFont="1" applyAlignment="1">
      <alignment horizontal="left" vertical="center" wrapText="1"/>
    </xf>
    <xf numFmtId="0" fontId="3" fillId="0" borderId="14" xfId="0" applyFont="1" applyBorder="1" applyAlignment="1">
      <alignment horizontal="center" vertical="center"/>
    </xf>
    <xf numFmtId="184" fontId="3" fillId="0" borderId="0" xfId="0" applyNumberFormat="1"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8" fontId="3" fillId="0" borderId="10" xfId="49" applyFont="1" applyBorder="1" applyAlignment="1">
      <alignment horizontal="center" vertical="center" wrapText="1"/>
    </xf>
    <xf numFmtId="38" fontId="3" fillId="0" borderId="10" xfId="49" applyFont="1" applyBorder="1" applyAlignment="1">
      <alignment horizontal="center" vertical="center"/>
    </xf>
    <xf numFmtId="0" fontId="3" fillId="36" borderId="12" xfId="0" applyFont="1" applyFill="1" applyBorder="1" applyAlignment="1">
      <alignment horizontal="center" vertical="center" wrapText="1"/>
    </xf>
    <xf numFmtId="0" fontId="0" fillId="36" borderId="30" xfId="0" applyFill="1" applyBorder="1" applyAlignment="1">
      <alignment horizontal="center" vertical="center" wrapText="1"/>
    </xf>
    <xf numFmtId="0" fontId="0" fillId="36" borderId="13" xfId="0" applyFill="1" applyBorder="1" applyAlignment="1">
      <alignment horizontal="center" vertical="center" wrapText="1"/>
    </xf>
    <xf numFmtId="38" fontId="3" fillId="0" borderId="0" xfId="49" applyFont="1" applyAlignment="1">
      <alignment horizontal="left" vertical="center"/>
    </xf>
    <xf numFmtId="9" fontId="3" fillId="35" borderId="10" xfId="0" applyNumberFormat="1" applyFont="1" applyFill="1" applyBorder="1" applyAlignment="1">
      <alignment horizontal="center" vertical="center"/>
    </xf>
    <xf numFmtId="184" fontId="3" fillId="0" borderId="0"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0" xfId="0" applyFont="1" applyBorder="1" applyAlignment="1">
      <alignment horizontal="left" vertical="center" shrinkToFit="1"/>
    </xf>
    <xf numFmtId="0" fontId="0"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33" borderId="0" xfId="0" applyFont="1" applyFill="1" applyAlignment="1">
      <alignment horizontal="right" vertical="center"/>
    </xf>
    <xf numFmtId="0" fontId="3" fillId="33" borderId="14" xfId="0" applyFont="1" applyFill="1" applyBorder="1" applyAlignment="1">
      <alignment horizontal="right" vertical="center"/>
    </xf>
    <xf numFmtId="184" fontId="3" fillId="0" borderId="14" xfId="0" applyNumberFormat="1" applyFont="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10" xfId="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0" borderId="10" xfId="0" applyNumberFormat="1" applyFont="1" applyFill="1" applyBorder="1" applyAlignment="1">
      <alignment horizontal="center" vertical="center" textRotation="255" shrinkToFit="1"/>
    </xf>
    <xf numFmtId="183" fontId="3" fillId="0" borderId="10" xfId="0" applyNumberFormat="1" applyFont="1" applyBorder="1" applyAlignment="1">
      <alignment horizontal="center" vertical="center"/>
    </xf>
    <xf numFmtId="0" fontId="3" fillId="33" borderId="13" xfId="0" applyFont="1" applyFill="1" applyBorder="1" applyAlignment="1">
      <alignment horizontal="center" vertical="center"/>
    </xf>
    <xf numFmtId="38" fontId="9" fillId="0" borderId="10" xfId="49" applyFont="1" applyBorder="1" applyAlignment="1">
      <alignment horizontal="center" vertical="center"/>
    </xf>
    <xf numFmtId="38" fontId="11" fillId="0" borderId="18" xfId="49" applyFont="1" applyBorder="1" applyAlignment="1">
      <alignment horizontal="left" vertical="center"/>
    </xf>
    <xf numFmtId="184" fontId="9" fillId="0" borderId="0" xfId="0" applyNumberFormat="1" applyFont="1" applyAlignment="1">
      <alignment horizontal="center" vertical="center"/>
    </xf>
    <xf numFmtId="58" fontId="3" fillId="0" borderId="10" xfId="0" applyNumberFormat="1" applyFont="1" applyBorder="1" applyAlignment="1">
      <alignment horizontal="center" vertical="center"/>
    </xf>
    <xf numFmtId="58" fontId="3" fillId="0" borderId="11" xfId="0" applyNumberFormat="1" applyFont="1" applyBorder="1" applyAlignment="1">
      <alignment horizontal="center" vertical="center"/>
    </xf>
    <xf numFmtId="0" fontId="3" fillId="0" borderId="13" xfId="0" applyFont="1" applyBorder="1" applyAlignment="1">
      <alignment horizontal="righ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184" fontId="3" fillId="0" borderId="10" xfId="0" applyNumberFormat="1"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3" fillId="0" borderId="14" xfId="0" applyFont="1" applyBorder="1" applyAlignment="1">
      <alignment horizontal="left" vertical="center"/>
    </xf>
    <xf numFmtId="0" fontId="3" fillId="0" borderId="34" xfId="0" applyFont="1" applyBorder="1" applyAlignment="1">
      <alignment horizontal="left" vertical="center"/>
    </xf>
    <xf numFmtId="0" fontId="0"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3" fillId="0" borderId="1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xf>
    <xf numFmtId="58" fontId="3" fillId="0" borderId="14" xfId="0" applyNumberFormat="1" applyFont="1" applyBorder="1" applyAlignment="1">
      <alignment horizontal="center" vertical="center"/>
    </xf>
    <xf numFmtId="0" fontId="9" fillId="0" borderId="0" xfId="0" applyFont="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176" fontId="3" fillId="0" borderId="18" xfId="0" applyNumberFormat="1" applyFont="1" applyBorder="1" applyAlignment="1">
      <alignment horizontal="center" vertical="center"/>
    </xf>
    <xf numFmtId="176" fontId="3" fillId="0" borderId="14"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4"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4" xfId="0" applyNumberFormat="1" applyFont="1" applyBorder="1" applyAlignment="1">
      <alignment horizontal="center" vertical="center"/>
    </xf>
    <xf numFmtId="0" fontId="3" fillId="0" borderId="18" xfId="0" applyFont="1" applyBorder="1" applyAlignment="1">
      <alignment horizontal="center" vertical="center"/>
    </xf>
    <xf numFmtId="180" fontId="3" fillId="0" borderId="19" xfId="0" applyNumberFormat="1" applyFont="1" applyBorder="1" applyAlignment="1">
      <alignment horizontal="center" vertical="center"/>
    </xf>
    <xf numFmtId="180" fontId="3" fillId="0" borderId="34"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3" fillId="0" borderId="14" xfId="0" applyNumberFormat="1" applyFont="1" applyBorder="1" applyAlignment="1">
      <alignment horizontal="center" vertical="center"/>
    </xf>
    <xf numFmtId="0" fontId="3" fillId="0" borderId="14" xfId="0" applyFont="1" applyBorder="1" applyAlignment="1">
      <alignment horizontal="right" vertical="center"/>
    </xf>
    <xf numFmtId="0" fontId="3" fillId="0" borderId="19" xfId="0" applyFont="1" applyBorder="1" applyAlignment="1">
      <alignment horizontal="center" vertical="center"/>
    </xf>
    <xf numFmtId="0" fontId="3" fillId="0" borderId="34"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wrapText="1"/>
    </xf>
    <xf numFmtId="0" fontId="5" fillId="0" borderId="0" xfId="0" applyFont="1" applyBorder="1" applyAlignment="1">
      <alignment horizontal="left" vertical="center"/>
    </xf>
    <xf numFmtId="0" fontId="3" fillId="0" borderId="0" xfId="0" applyFont="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別表２(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781050</xdr:colOff>
      <xdr:row>7</xdr:row>
      <xdr:rowOff>485775</xdr:rowOff>
    </xdr:to>
    <xdr:sp>
      <xdr:nvSpPr>
        <xdr:cNvPr id="1" name="Line 4"/>
        <xdr:cNvSpPr>
          <a:spLocks/>
        </xdr:cNvSpPr>
      </xdr:nvSpPr>
      <xdr:spPr>
        <a:xfrm flipH="1" flipV="1">
          <a:off x="0" y="1752600"/>
          <a:ext cx="1943100" cy="1943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showGridLines="0" showZeros="0" tabSelected="1" zoomScalePageLayoutView="0" workbookViewId="0" topLeftCell="A1">
      <selection activeCell="G5" sqref="G5"/>
    </sheetView>
  </sheetViews>
  <sheetFormatPr defaultColWidth="9.00390625" defaultRowHeight="13.5"/>
  <cols>
    <col min="1" max="7" width="18.625" style="1" customWidth="1"/>
    <col min="8" max="8" width="15.625" style="1" customWidth="1"/>
    <col min="9" max="9" width="9.00390625" style="1" bestFit="1" customWidth="1"/>
    <col min="10" max="16384" width="9.00390625" style="1" customWidth="1"/>
  </cols>
  <sheetData>
    <row r="1" ht="30" customHeight="1">
      <c r="A1" s="1" t="s">
        <v>0</v>
      </c>
    </row>
    <row r="2" spans="1:8" ht="30" customHeight="1">
      <c r="A2" s="149" t="s">
        <v>1</v>
      </c>
      <c r="B2" s="149"/>
      <c r="C2" s="149"/>
      <c r="D2" s="149"/>
      <c r="E2" s="149"/>
      <c r="F2" s="149"/>
      <c r="G2" s="149"/>
      <c r="H2" s="149"/>
    </row>
    <row r="3" spans="1:8" ht="30" customHeight="1">
      <c r="A3" s="120"/>
      <c r="B3" s="120"/>
      <c r="C3" s="120"/>
      <c r="D3" s="120"/>
      <c r="E3" s="120"/>
      <c r="F3" s="120"/>
      <c r="G3" s="120"/>
      <c r="H3" s="120"/>
    </row>
    <row r="4" spans="6:8" ht="30" customHeight="1">
      <c r="F4" s="11" t="s">
        <v>2</v>
      </c>
      <c r="G4" s="150"/>
      <c r="H4" s="150"/>
    </row>
    <row r="5" ht="30" customHeight="1"/>
    <row r="6" spans="1:8" s="6" customFormat="1" ht="30" customHeight="1">
      <c r="A6" s="9" t="s">
        <v>3</v>
      </c>
      <c r="B6" s="9" t="s">
        <v>4</v>
      </c>
      <c r="C6" s="9" t="s">
        <v>4</v>
      </c>
      <c r="D6" s="9" t="s">
        <v>4</v>
      </c>
      <c r="E6" s="9" t="s">
        <v>5</v>
      </c>
      <c r="F6" s="9" t="s">
        <v>6</v>
      </c>
      <c r="G6" s="9" t="s">
        <v>7</v>
      </c>
      <c r="H6" s="9" t="s">
        <v>8</v>
      </c>
    </row>
    <row r="7" spans="1:8" s="6" customFormat="1" ht="30" customHeight="1">
      <c r="A7" s="114"/>
      <c r="B7" s="114" t="s">
        <v>9</v>
      </c>
      <c r="C7" s="114" t="s">
        <v>10</v>
      </c>
      <c r="D7" s="114" t="s">
        <v>11</v>
      </c>
      <c r="E7" s="114"/>
      <c r="F7" s="114"/>
      <c r="G7" s="114"/>
      <c r="H7" s="114"/>
    </row>
    <row r="8" spans="1:8" s="14" customFormat="1" ht="30" customHeight="1">
      <c r="A8" s="46" t="s">
        <v>12</v>
      </c>
      <c r="B8" s="46" t="s">
        <v>13</v>
      </c>
      <c r="C8" s="46" t="s">
        <v>14</v>
      </c>
      <c r="D8" s="46" t="s">
        <v>15</v>
      </c>
      <c r="E8" s="46" t="s">
        <v>16</v>
      </c>
      <c r="F8" s="46" t="s">
        <v>17</v>
      </c>
      <c r="G8" s="46" t="s">
        <v>18</v>
      </c>
      <c r="H8" s="46"/>
    </row>
    <row r="9" spans="1:8" s="14" customFormat="1" ht="30" customHeight="1">
      <c r="A9" s="115" t="s">
        <v>19</v>
      </c>
      <c r="B9" s="115" t="s">
        <v>19</v>
      </c>
      <c r="C9" s="115" t="s">
        <v>19</v>
      </c>
      <c r="D9" s="115" t="s">
        <v>19</v>
      </c>
      <c r="E9" s="115" t="s">
        <v>19</v>
      </c>
      <c r="F9" s="115" t="s">
        <v>19</v>
      </c>
      <c r="G9" s="115" t="s">
        <v>19</v>
      </c>
      <c r="H9" s="115"/>
    </row>
    <row r="10" spans="1:8" ht="30" customHeight="1">
      <c r="A10" s="116">
        <f>'別表２(1)'!D72</f>
        <v>0</v>
      </c>
      <c r="B10" s="116">
        <f>'別表２(1)'!E72</f>
        <v>0</v>
      </c>
      <c r="C10" s="116" t="e">
        <f>'別表２(3)'!J30</f>
        <v>#DIV/0!</v>
      </c>
      <c r="D10" s="117">
        <f>('別表２(3)'!K30)</f>
        <v>0</v>
      </c>
      <c r="E10" s="118" t="e">
        <f>C10-D10</f>
        <v>#DIV/0!</v>
      </c>
      <c r="F10" s="118" t="e">
        <f>E10</f>
        <v>#DIV/0!</v>
      </c>
      <c r="G10" s="118" t="e">
        <f>ROUNDDOWN(F10,-3)</f>
        <v>#DIV/0!</v>
      </c>
      <c r="H10" s="118"/>
    </row>
    <row r="11" spans="1:8" ht="30" customHeight="1">
      <c r="A11" s="119"/>
      <c r="B11" s="119"/>
      <c r="C11" s="119"/>
      <c r="D11" s="119"/>
      <c r="E11" s="119"/>
      <c r="F11" s="119"/>
      <c r="G11" s="119"/>
      <c r="H11" s="119"/>
    </row>
    <row r="12" ht="30" customHeight="1"/>
    <row r="13" spans="1:2" ht="30" customHeight="1">
      <c r="A13" s="14" t="s">
        <v>20</v>
      </c>
      <c r="B13" s="1" t="s">
        <v>21</v>
      </c>
    </row>
    <row r="14" ht="30" customHeight="1"/>
    <row r="15" ht="30" customHeight="1"/>
    <row r="16" ht="30" customHeight="1"/>
    <row r="17" ht="30" customHeight="1"/>
    <row r="18" ht="30" customHeight="1"/>
    <row r="19" ht="30" customHeight="1"/>
    <row r="20" ht="30" customHeight="1"/>
    <row r="21" ht="30" customHeight="1"/>
    <row r="22" ht="30" customHeight="1"/>
  </sheetData>
  <sheetProtection/>
  <mergeCells count="2">
    <mergeCell ref="A2:H2"/>
    <mergeCell ref="G4:H4"/>
  </mergeCells>
  <printOptions/>
  <pageMargins left="0.75" right="0.75" top="1" bottom="1" header="0.5111111111111111" footer="0.5111111111111111"/>
  <pageSetup fitToHeight="1" fitToWidth="1"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J31"/>
  <sheetViews>
    <sheetView showGridLines="0" zoomScale="75" zoomScaleNormal="75" zoomScalePageLayoutView="0" workbookViewId="0" topLeftCell="A1">
      <selection activeCell="H5" sqref="H5"/>
    </sheetView>
  </sheetViews>
  <sheetFormatPr defaultColWidth="9.00390625" defaultRowHeight="13.5"/>
  <cols>
    <col min="1" max="1" width="4.125" style="0" customWidth="1"/>
    <col min="9" max="9" width="10.50390625" style="0" customWidth="1"/>
    <col min="10" max="10" width="8.125" style="0" customWidth="1"/>
  </cols>
  <sheetData>
    <row r="1" spans="1:10" s="1" customFormat="1" ht="34.5" customHeight="1">
      <c r="A1" s="264" t="s">
        <v>301</v>
      </c>
      <c r="B1" s="264"/>
      <c r="C1" s="264"/>
      <c r="D1" s="264"/>
      <c r="E1" s="264"/>
      <c r="F1" s="264"/>
      <c r="G1" s="264"/>
      <c r="H1" s="264"/>
      <c r="I1" s="264"/>
      <c r="J1" s="264"/>
    </row>
    <row r="2" ht="24.75" customHeight="1"/>
    <row r="3" ht="24.75" customHeight="1">
      <c r="C3" t="s">
        <v>207</v>
      </c>
    </row>
    <row r="4" ht="24.75" customHeight="1">
      <c r="C4" t="s">
        <v>208</v>
      </c>
    </row>
    <row r="5" ht="27" customHeight="1">
      <c r="C5" t="s">
        <v>209</v>
      </c>
    </row>
    <row r="8" spans="2:10" ht="84.75" customHeight="1">
      <c r="B8" s="265" t="s">
        <v>210</v>
      </c>
      <c r="C8" s="265"/>
      <c r="D8" s="265"/>
      <c r="E8" s="265"/>
      <c r="F8" s="265"/>
      <c r="G8" s="265"/>
      <c r="H8" s="265"/>
      <c r="I8" s="265"/>
      <c r="J8" s="265"/>
    </row>
    <row r="9" spans="2:10" ht="20.25" customHeight="1">
      <c r="B9" s="266" t="s">
        <v>211</v>
      </c>
      <c r="C9" s="266"/>
      <c r="D9" s="266"/>
      <c r="E9" s="266"/>
      <c r="F9" s="266"/>
      <c r="G9" s="266"/>
      <c r="H9" s="266"/>
      <c r="I9" s="266"/>
      <c r="J9" s="266"/>
    </row>
    <row r="11" ht="13.5">
      <c r="C11" t="s">
        <v>212</v>
      </c>
    </row>
    <row r="12" ht="13.5">
      <c r="C12" t="s">
        <v>213</v>
      </c>
    </row>
    <row r="14" ht="13.5">
      <c r="C14" t="s">
        <v>214</v>
      </c>
    </row>
    <row r="16" ht="13.5">
      <c r="C16" t="s">
        <v>248</v>
      </c>
    </row>
    <row r="18" ht="13.5">
      <c r="C18" t="s">
        <v>215</v>
      </c>
    </row>
    <row r="20" ht="13.5">
      <c r="C20" t="s">
        <v>216</v>
      </c>
    </row>
    <row r="21" ht="13.5">
      <c r="C21" t="s">
        <v>217</v>
      </c>
    </row>
    <row r="24" ht="13.5">
      <c r="C24" t="s">
        <v>238</v>
      </c>
    </row>
    <row r="27" ht="13.5">
      <c r="C27" t="s">
        <v>218</v>
      </c>
    </row>
    <row r="29" ht="13.5">
      <c r="C29" t="s">
        <v>219</v>
      </c>
    </row>
    <row r="31" ht="13.5">
      <c r="C31" t="s">
        <v>220</v>
      </c>
    </row>
  </sheetData>
  <sheetProtection/>
  <mergeCells count="3">
    <mergeCell ref="A1:J1"/>
    <mergeCell ref="B8:J8"/>
    <mergeCell ref="B9:J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showGridLines="0" zoomScale="75" zoomScaleNormal="75" zoomScalePageLayoutView="0" workbookViewId="0" topLeftCell="A1">
      <selection activeCell="L12" sqref="L12"/>
    </sheetView>
  </sheetViews>
  <sheetFormatPr defaultColWidth="9.00390625" defaultRowHeight="13.5"/>
  <cols>
    <col min="1" max="1" width="5.625" style="1" customWidth="1"/>
    <col min="2" max="2" width="7.625" style="1" customWidth="1"/>
    <col min="3" max="3" width="25.625" style="1" customWidth="1"/>
    <col min="4" max="4" width="7.625" style="1" customWidth="1"/>
    <col min="5" max="5" width="25.625" style="1" customWidth="1"/>
    <col min="6" max="6" width="5.625" style="1" customWidth="1"/>
    <col min="7" max="16384" width="9.00390625" style="1" customWidth="1"/>
  </cols>
  <sheetData>
    <row r="1" ht="24.75" customHeight="1">
      <c r="A1" s="1" t="s">
        <v>300</v>
      </c>
    </row>
    <row r="2" spans="1:5" ht="34.5" customHeight="1">
      <c r="A2" s="240" t="s">
        <v>202</v>
      </c>
      <c r="B2" s="240"/>
      <c r="C2" s="240"/>
      <c r="D2" s="240"/>
      <c r="E2" s="240"/>
    </row>
    <row r="3" ht="34.5" customHeight="1"/>
    <row r="4" spans="1:2" ht="34.5" customHeight="1">
      <c r="A4" s="2" t="s">
        <v>176</v>
      </c>
      <c r="B4" s="1" t="s">
        <v>203</v>
      </c>
    </row>
    <row r="5" ht="34.5" customHeight="1">
      <c r="C5" s="1" t="s">
        <v>204</v>
      </c>
    </row>
    <row r="6" spans="2:5" ht="34.5" customHeight="1">
      <c r="B6" s="3" t="s">
        <v>189</v>
      </c>
      <c r="C6" s="3" t="s">
        <v>190</v>
      </c>
      <c r="D6" s="3" t="s">
        <v>189</v>
      </c>
      <c r="E6" s="3" t="s">
        <v>190</v>
      </c>
    </row>
    <row r="7" spans="2:5" ht="34.5" customHeight="1">
      <c r="B7" s="4"/>
      <c r="C7" s="5"/>
      <c r="D7" s="4"/>
      <c r="E7" s="5"/>
    </row>
    <row r="8" spans="2:5" ht="34.5" customHeight="1">
      <c r="B8" s="4"/>
      <c r="C8" s="5"/>
      <c r="D8" s="4"/>
      <c r="E8" s="5"/>
    </row>
    <row r="9" spans="2:5" ht="34.5" customHeight="1">
      <c r="B9" s="4"/>
      <c r="C9" s="5"/>
      <c r="D9" s="4"/>
      <c r="E9" s="5"/>
    </row>
    <row r="10" spans="2:5" ht="34.5" customHeight="1">
      <c r="B10" s="4"/>
      <c r="C10" s="5"/>
      <c r="D10" s="4"/>
      <c r="E10" s="5"/>
    </row>
    <row r="11" spans="2:5" ht="34.5" customHeight="1">
      <c r="B11" s="5"/>
      <c r="C11" s="5"/>
      <c r="D11" s="5"/>
      <c r="E11" s="5"/>
    </row>
    <row r="12" spans="2:6" ht="34.5" customHeight="1">
      <c r="B12" s="6" t="s">
        <v>194</v>
      </c>
      <c r="C12" s="267" t="s">
        <v>201</v>
      </c>
      <c r="D12" s="267"/>
      <c r="E12" s="267"/>
      <c r="F12" s="267"/>
    </row>
    <row r="13" ht="17.25" customHeight="1"/>
    <row r="14" spans="1:2" ht="34.5" customHeight="1">
      <c r="A14" s="2" t="s">
        <v>108</v>
      </c>
      <c r="B14" s="1" t="s">
        <v>205</v>
      </c>
    </row>
    <row r="15" ht="34.5" customHeight="1">
      <c r="C15" s="1" t="s">
        <v>204</v>
      </c>
    </row>
    <row r="16" spans="2:5" ht="34.5" customHeight="1">
      <c r="B16" s="202" t="s">
        <v>190</v>
      </c>
      <c r="C16" s="204"/>
      <c r="D16" s="202" t="s">
        <v>190</v>
      </c>
      <c r="E16" s="204"/>
    </row>
    <row r="17" spans="2:5" ht="34.5" customHeight="1">
      <c r="B17" s="231"/>
      <c r="C17" s="233"/>
      <c r="D17" s="231"/>
      <c r="E17" s="233"/>
    </row>
    <row r="18" spans="2:5" ht="34.5" customHeight="1">
      <c r="B18" s="231"/>
      <c r="C18" s="233"/>
      <c r="D18" s="231"/>
      <c r="E18" s="233"/>
    </row>
    <row r="19" spans="2:5" ht="34.5" customHeight="1">
      <c r="B19" s="231"/>
      <c r="C19" s="233"/>
      <c r="D19" s="231"/>
      <c r="E19" s="233"/>
    </row>
    <row r="20" spans="2:5" ht="34.5" customHeight="1">
      <c r="B20" s="231"/>
      <c r="C20" s="233"/>
      <c r="D20" s="231"/>
      <c r="E20" s="233"/>
    </row>
    <row r="21" spans="2:5" ht="34.5" customHeight="1">
      <c r="B21" s="231"/>
      <c r="C21" s="233"/>
      <c r="D21" s="231"/>
      <c r="E21" s="233"/>
    </row>
    <row r="22" spans="2:6" ht="34.5" customHeight="1">
      <c r="B22" s="256" t="s">
        <v>194</v>
      </c>
      <c r="C22" s="269" t="s">
        <v>206</v>
      </c>
      <c r="D22" s="270"/>
      <c r="E22" s="270"/>
      <c r="F22" s="270"/>
    </row>
    <row r="23" spans="2:6" ht="34.5" customHeight="1">
      <c r="B23" s="268"/>
      <c r="C23" s="270"/>
      <c r="D23" s="270"/>
      <c r="E23" s="270"/>
      <c r="F23" s="270"/>
    </row>
    <row r="24" ht="34.5" customHeight="1"/>
    <row r="25" ht="39.75" customHeight="1"/>
  </sheetData>
  <sheetProtection/>
  <mergeCells count="16">
    <mergeCell ref="B21:C21"/>
    <mergeCell ref="D21:E21"/>
    <mergeCell ref="B22:B23"/>
    <mergeCell ref="C22:F23"/>
    <mergeCell ref="B18:C18"/>
    <mergeCell ref="D18:E18"/>
    <mergeCell ref="B19:C19"/>
    <mergeCell ref="D19:E19"/>
    <mergeCell ref="B20:C20"/>
    <mergeCell ref="D20:E20"/>
    <mergeCell ref="C12:F12"/>
    <mergeCell ref="B16:C16"/>
    <mergeCell ref="D16:E16"/>
    <mergeCell ref="B17:C17"/>
    <mergeCell ref="D17:E17"/>
    <mergeCell ref="A2:E2"/>
  </mergeCells>
  <printOptions/>
  <pageMargins left="0.75" right="0.75" top="1" bottom="1" header="0.5111111111111111" footer="0.5111111111111111"/>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F75"/>
  <sheetViews>
    <sheetView showGridLines="0" zoomScale="60" zoomScaleNormal="60" zoomScalePageLayoutView="0" workbookViewId="0" topLeftCell="A61">
      <selection activeCell="D61" sqref="D61"/>
    </sheetView>
  </sheetViews>
  <sheetFormatPr defaultColWidth="9.00390625" defaultRowHeight="13.5"/>
  <cols>
    <col min="1" max="1" width="15.625" style="80" customWidth="1"/>
    <col min="2" max="2" width="21.625" style="80" bestFit="1" customWidth="1"/>
    <col min="3" max="3" width="40.625" style="80" customWidth="1"/>
    <col min="4" max="4" width="40.625" style="81" customWidth="1"/>
    <col min="5" max="5" width="55.625" style="80" customWidth="1"/>
    <col min="6" max="6" width="30.625" style="80" customWidth="1"/>
    <col min="7" max="7" width="9.00390625" style="80" bestFit="1" customWidth="1"/>
    <col min="8" max="16384" width="9.00390625" style="80" customWidth="1"/>
  </cols>
  <sheetData>
    <row r="1" ht="25.5" customHeight="1">
      <c r="A1" s="80" t="s">
        <v>22</v>
      </c>
    </row>
    <row r="2" spans="1:6" ht="25.5" customHeight="1">
      <c r="A2" s="151" t="s">
        <v>23</v>
      </c>
      <c r="B2" s="151"/>
      <c r="C2" s="151"/>
      <c r="D2" s="151"/>
      <c r="E2" s="151"/>
      <c r="F2" s="151"/>
    </row>
    <row r="3" ht="25.5" customHeight="1"/>
    <row r="4" ht="25.5" customHeight="1">
      <c r="A4" s="80" t="s">
        <v>24</v>
      </c>
    </row>
    <row r="5" spans="1:6" ht="25.5" customHeight="1">
      <c r="A5" s="82"/>
      <c r="E5" s="121" t="s">
        <v>239</v>
      </c>
      <c r="F5" s="147">
        <f>'別表１'!G4</f>
        <v>0</v>
      </c>
    </row>
    <row r="6" spans="1:6" ht="25.5" customHeight="1">
      <c r="A6" s="169" t="s">
        <v>25</v>
      </c>
      <c r="B6" s="170"/>
      <c r="C6" s="171"/>
      <c r="D6" s="165" t="s">
        <v>3</v>
      </c>
      <c r="E6" s="83" t="s">
        <v>26</v>
      </c>
      <c r="F6" s="167" t="s">
        <v>8</v>
      </c>
    </row>
    <row r="7" spans="1:6" ht="25.5" customHeight="1">
      <c r="A7" s="172"/>
      <c r="B7" s="173"/>
      <c r="C7" s="174"/>
      <c r="D7" s="166"/>
      <c r="E7" s="84" t="s">
        <v>27</v>
      </c>
      <c r="F7" s="168"/>
    </row>
    <row r="8" spans="1:6" ht="25.5" customHeight="1">
      <c r="A8" s="85" t="s">
        <v>4</v>
      </c>
      <c r="B8" s="86"/>
      <c r="C8" s="87"/>
      <c r="D8" s="88"/>
      <c r="E8" s="88"/>
      <c r="F8" s="89"/>
    </row>
    <row r="9" spans="1:6" ht="25.5" customHeight="1">
      <c r="A9" s="90"/>
      <c r="B9" s="91" t="s">
        <v>28</v>
      </c>
      <c r="C9" s="92"/>
      <c r="D9" s="93"/>
      <c r="E9" s="93"/>
      <c r="F9" s="94"/>
    </row>
    <row r="10" spans="1:6" ht="25.5" customHeight="1">
      <c r="A10" s="90"/>
      <c r="B10" s="91"/>
      <c r="C10" s="92" t="s">
        <v>29</v>
      </c>
      <c r="D10" s="93"/>
      <c r="E10" s="93">
        <f>D10</f>
        <v>0</v>
      </c>
      <c r="F10" s="94"/>
    </row>
    <row r="11" spans="1:6" ht="25.5" customHeight="1">
      <c r="A11" s="90"/>
      <c r="B11" s="91"/>
      <c r="C11" s="92" t="s">
        <v>30</v>
      </c>
      <c r="D11" s="93"/>
      <c r="E11" s="93">
        <f>D11</f>
        <v>0</v>
      </c>
      <c r="F11" s="94"/>
    </row>
    <row r="12" spans="1:6" ht="25.5" customHeight="1">
      <c r="A12" s="90"/>
      <c r="B12" s="91"/>
      <c r="C12" s="92" t="s">
        <v>31</v>
      </c>
      <c r="D12" s="93"/>
      <c r="E12" s="93">
        <f>D12</f>
        <v>0</v>
      </c>
      <c r="F12" s="94"/>
    </row>
    <row r="13" spans="1:6" ht="25.5" customHeight="1">
      <c r="A13" s="90"/>
      <c r="B13" s="91"/>
      <c r="C13" s="92" t="s">
        <v>32</v>
      </c>
      <c r="D13" s="93"/>
      <c r="E13" s="93">
        <f>D13</f>
        <v>0</v>
      </c>
      <c r="F13" s="94"/>
    </row>
    <row r="14" spans="1:6" ht="25.5" customHeight="1">
      <c r="A14" s="90"/>
      <c r="B14" s="91"/>
      <c r="C14" s="92" t="s">
        <v>33</v>
      </c>
      <c r="D14" s="93"/>
      <c r="E14" s="93">
        <f>D14</f>
        <v>0</v>
      </c>
      <c r="F14" s="94"/>
    </row>
    <row r="15" spans="1:6" ht="25.5" customHeight="1">
      <c r="A15" s="95" t="s">
        <v>34</v>
      </c>
      <c r="B15" s="96"/>
      <c r="C15" s="97"/>
      <c r="D15" s="98">
        <f>SUM(D10:D14)</f>
        <v>0</v>
      </c>
      <c r="E15" s="98">
        <f>SUM(E10:E14)</f>
        <v>0</v>
      </c>
      <c r="F15" s="94"/>
    </row>
    <row r="16" spans="1:6" ht="25.5" customHeight="1">
      <c r="A16" s="90"/>
      <c r="B16" s="91" t="s">
        <v>35</v>
      </c>
      <c r="C16" s="92"/>
      <c r="D16" s="93"/>
      <c r="E16" s="93"/>
      <c r="F16" s="94"/>
    </row>
    <row r="17" spans="1:6" ht="25.5" customHeight="1">
      <c r="A17" s="90"/>
      <c r="B17" s="91"/>
      <c r="C17" s="92" t="s">
        <v>36</v>
      </c>
      <c r="D17" s="93"/>
      <c r="E17" s="93">
        <f aca="true" t="shared" si="0" ref="E17:E34">D17</f>
        <v>0</v>
      </c>
      <c r="F17" s="94"/>
    </row>
    <row r="18" spans="1:6" ht="25.5" customHeight="1">
      <c r="A18" s="90"/>
      <c r="B18" s="91"/>
      <c r="C18" s="92" t="s">
        <v>37</v>
      </c>
      <c r="D18" s="93"/>
      <c r="E18" s="93">
        <f t="shared" si="0"/>
        <v>0</v>
      </c>
      <c r="F18" s="94"/>
    </row>
    <row r="19" spans="1:6" ht="25.5" customHeight="1">
      <c r="A19" s="90"/>
      <c r="B19" s="91"/>
      <c r="C19" s="92" t="s">
        <v>38</v>
      </c>
      <c r="D19" s="93"/>
      <c r="E19" s="93">
        <f t="shared" si="0"/>
        <v>0</v>
      </c>
      <c r="F19" s="94"/>
    </row>
    <row r="20" spans="1:6" ht="25.5" customHeight="1">
      <c r="A20" s="90"/>
      <c r="B20" s="91"/>
      <c r="C20" s="92" t="s">
        <v>39</v>
      </c>
      <c r="D20" s="93"/>
      <c r="E20" s="93">
        <f t="shared" si="0"/>
        <v>0</v>
      </c>
      <c r="F20" s="94"/>
    </row>
    <row r="21" spans="1:6" ht="25.5" customHeight="1">
      <c r="A21" s="90"/>
      <c r="B21" s="91"/>
      <c r="C21" s="92" t="s">
        <v>40</v>
      </c>
      <c r="D21" s="93"/>
      <c r="E21" s="93">
        <f t="shared" si="0"/>
        <v>0</v>
      </c>
      <c r="F21" s="94"/>
    </row>
    <row r="22" spans="1:6" ht="25.5" customHeight="1">
      <c r="A22" s="90"/>
      <c r="B22" s="91"/>
      <c r="C22" s="92" t="s">
        <v>41</v>
      </c>
      <c r="D22" s="93"/>
      <c r="E22" s="93">
        <f t="shared" si="0"/>
        <v>0</v>
      </c>
      <c r="F22" s="94"/>
    </row>
    <row r="23" spans="1:6" ht="25.5" customHeight="1">
      <c r="A23" s="90"/>
      <c r="B23" s="91"/>
      <c r="C23" s="92" t="s">
        <v>42</v>
      </c>
      <c r="D23" s="93"/>
      <c r="E23" s="93">
        <f t="shared" si="0"/>
        <v>0</v>
      </c>
      <c r="F23" s="94"/>
    </row>
    <row r="24" spans="1:6" ht="25.5" customHeight="1">
      <c r="A24" s="90"/>
      <c r="B24" s="91"/>
      <c r="C24" s="92" t="s">
        <v>43</v>
      </c>
      <c r="D24" s="93"/>
      <c r="E24" s="93">
        <f t="shared" si="0"/>
        <v>0</v>
      </c>
      <c r="F24" s="94"/>
    </row>
    <row r="25" spans="1:6" ht="25.5" customHeight="1">
      <c r="A25" s="90"/>
      <c r="B25" s="91"/>
      <c r="C25" s="92" t="s">
        <v>44</v>
      </c>
      <c r="D25" s="93"/>
      <c r="E25" s="93">
        <f t="shared" si="0"/>
        <v>0</v>
      </c>
      <c r="F25" s="94"/>
    </row>
    <row r="26" spans="1:6" ht="25.5" customHeight="1">
      <c r="A26" s="90"/>
      <c r="B26" s="91"/>
      <c r="C26" s="92" t="s">
        <v>45</v>
      </c>
      <c r="D26" s="93"/>
      <c r="E26" s="93">
        <f t="shared" si="0"/>
        <v>0</v>
      </c>
      <c r="F26" s="94"/>
    </row>
    <row r="27" spans="1:6" ht="25.5" customHeight="1">
      <c r="A27" s="90"/>
      <c r="B27" s="91"/>
      <c r="C27" s="80" t="s">
        <v>46</v>
      </c>
      <c r="D27" s="93"/>
      <c r="E27" s="93">
        <f t="shared" si="0"/>
        <v>0</v>
      </c>
      <c r="F27" s="94"/>
    </row>
    <row r="28" spans="1:6" ht="25.5" customHeight="1">
      <c r="A28" s="90"/>
      <c r="B28" s="91"/>
      <c r="C28" s="92" t="s">
        <v>47</v>
      </c>
      <c r="D28" s="93"/>
      <c r="E28" s="93">
        <f t="shared" si="0"/>
        <v>0</v>
      </c>
      <c r="F28" s="94"/>
    </row>
    <row r="29" spans="1:6" ht="25.5" customHeight="1">
      <c r="A29" s="90"/>
      <c r="B29" s="91"/>
      <c r="C29" s="92" t="s">
        <v>48</v>
      </c>
      <c r="D29" s="93"/>
      <c r="E29" s="93">
        <f t="shared" si="0"/>
        <v>0</v>
      </c>
      <c r="F29" s="94"/>
    </row>
    <row r="30" spans="1:6" ht="25.5" customHeight="1">
      <c r="A30" s="90"/>
      <c r="B30" s="91"/>
      <c r="C30" s="92" t="s">
        <v>49</v>
      </c>
      <c r="D30" s="93"/>
      <c r="E30" s="93">
        <f t="shared" si="0"/>
        <v>0</v>
      </c>
      <c r="F30" s="94"/>
    </row>
    <row r="31" spans="1:6" ht="25.5" customHeight="1">
      <c r="A31" s="90"/>
      <c r="B31" s="91"/>
      <c r="C31" s="92" t="s">
        <v>50</v>
      </c>
      <c r="D31" s="93"/>
      <c r="E31" s="93">
        <f t="shared" si="0"/>
        <v>0</v>
      </c>
      <c r="F31" s="94"/>
    </row>
    <row r="32" spans="1:6" ht="25.5" customHeight="1">
      <c r="A32" s="90"/>
      <c r="B32" s="91"/>
      <c r="C32" s="92" t="s">
        <v>51</v>
      </c>
      <c r="D32" s="93"/>
      <c r="E32" s="93">
        <f t="shared" si="0"/>
        <v>0</v>
      </c>
      <c r="F32" s="94"/>
    </row>
    <row r="33" spans="1:6" ht="25.5" customHeight="1">
      <c r="A33" s="90"/>
      <c r="B33" s="91"/>
      <c r="C33" s="92" t="s">
        <v>52</v>
      </c>
      <c r="D33" s="93"/>
      <c r="E33" s="93">
        <f t="shared" si="0"/>
        <v>0</v>
      </c>
      <c r="F33" s="94"/>
    </row>
    <row r="34" spans="1:6" ht="25.5" customHeight="1">
      <c r="A34" s="90"/>
      <c r="B34" s="91"/>
      <c r="C34" s="92" t="s">
        <v>53</v>
      </c>
      <c r="D34" s="93"/>
      <c r="E34" s="93">
        <f t="shared" si="0"/>
        <v>0</v>
      </c>
      <c r="F34" s="94"/>
    </row>
    <row r="35" spans="1:6" ht="25.5" customHeight="1">
      <c r="A35" s="90"/>
      <c r="B35" s="91"/>
      <c r="C35" s="92" t="s">
        <v>54</v>
      </c>
      <c r="D35" s="93"/>
      <c r="E35" s="93">
        <v>0</v>
      </c>
      <c r="F35" s="94"/>
    </row>
    <row r="36" spans="1:6" ht="25.5" customHeight="1">
      <c r="A36" s="95" t="s">
        <v>55</v>
      </c>
      <c r="B36" s="96"/>
      <c r="C36" s="97"/>
      <c r="D36" s="98">
        <f>SUM(D17:D35)</f>
        <v>0</v>
      </c>
      <c r="E36" s="98">
        <f>SUM(E17:E35)</f>
        <v>0</v>
      </c>
      <c r="F36" s="94"/>
    </row>
    <row r="37" spans="1:6" ht="25.5" customHeight="1">
      <c r="A37" s="152" t="s">
        <v>56</v>
      </c>
      <c r="B37" s="153"/>
      <c r="C37" s="154"/>
      <c r="D37" s="93"/>
      <c r="E37" s="93"/>
      <c r="F37" s="94"/>
    </row>
    <row r="38" spans="1:6" ht="25.5" customHeight="1">
      <c r="A38" s="99"/>
      <c r="B38" s="91" t="s">
        <v>57</v>
      </c>
      <c r="C38" s="92"/>
      <c r="D38" s="93"/>
      <c r="E38" s="94"/>
      <c r="F38" s="94"/>
    </row>
    <row r="39" spans="1:6" ht="25.5" customHeight="1">
      <c r="A39" s="90"/>
      <c r="B39" s="91"/>
      <c r="C39" s="92" t="s">
        <v>58</v>
      </c>
      <c r="D39" s="93"/>
      <c r="E39" s="94"/>
      <c r="F39" s="94"/>
    </row>
    <row r="40" spans="1:6" ht="25.5" customHeight="1">
      <c r="A40" s="90"/>
      <c r="B40" s="91"/>
      <c r="C40" s="92" t="s">
        <v>59</v>
      </c>
      <c r="D40" s="93"/>
      <c r="E40" s="94"/>
      <c r="F40" s="94"/>
    </row>
    <row r="41" spans="1:6" ht="25.5" customHeight="1">
      <c r="A41" s="90"/>
      <c r="B41" s="91"/>
      <c r="C41" s="92" t="s">
        <v>60</v>
      </c>
      <c r="D41" s="93"/>
      <c r="E41" s="94"/>
      <c r="F41" s="94"/>
    </row>
    <row r="42" spans="1:6" ht="25.5" customHeight="1">
      <c r="A42" s="90"/>
      <c r="B42" s="91"/>
      <c r="C42" s="92" t="s">
        <v>61</v>
      </c>
      <c r="D42" s="93"/>
      <c r="E42" s="94"/>
      <c r="F42" s="94"/>
    </row>
    <row r="43" spans="1:6" ht="25.5" customHeight="1">
      <c r="A43" s="90"/>
      <c r="B43" s="91"/>
      <c r="C43" s="92" t="s">
        <v>62</v>
      </c>
      <c r="D43" s="93"/>
      <c r="E43" s="94"/>
      <c r="F43" s="94"/>
    </row>
    <row r="44" spans="1:6" ht="25.5" customHeight="1">
      <c r="A44" s="90"/>
      <c r="B44" s="91"/>
      <c r="C44" s="92" t="s">
        <v>63</v>
      </c>
      <c r="D44" s="93"/>
      <c r="E44" s="94"/>
      <c r="F44" s="94"/>
    </row>
    <row r="45" spans="1:6" ht="25.5" customHeight="1">
      <c r="A45" s="90"/>
      <c r="B45" s="91"/>
      <c r="C45" s="92" t="s">
        <v>64</v>
      </c>
      <c r="D45" s="93"/>
      <c r="E45" s="94"/>
      <c r="F45" s="94"/>
    </row>
    <row r="46" spans="1:6" ht="25.5" customHeight="1">
      <c r="A46" s="90"/>
      <c r="B46" s="91"/>
      <c r="C46" s="92" t="s">
        <v>65</v>
      </c>
      <c r="D46" s="93"/>
      <c r="E46" s="94"/>
      <c r="F46" s="94"/>
    </row>
    <row r="47" spans="1:6" ht="25.5" customHeight="1">
      <c r="A47" s="90"/>
      <c r="B47" s="91"/>
      <c r="C47" s="92" t="s">
        <v>66</v>
      </c>
      <c r="D47" s="93"/>
      <c r="E47" s="94"/>
      <c r="F47" s="94"/>
    </row>
    <row r="48" spans="1:6" ht="25.5" customHeight="1">
      <c r="A48" s="90"/>
      <c r="B48" s="91"/>
      <c r="C48" s="92" t="s">
        <v>67</v>
      </c>
      <c r="D48" s="93"/>
      <c r="E48" s="94"/>
      <c r="F48" s="94"/>
    </row>
    <row r="49" spans="1:6" ht="25.5" customHeight="1">
      <c r="A49" s="90"/>
      <c r="B49" s="91"/>
      <c r="C49" s="92" t="s">
        <v>42</v>
      </c>
      <c r="D49" s="93"/>
      <c r="E49" s="94"/>
      <c r="F49" s="94"/>
    </row>
    <row r="50" spans="1:6" ht="25.5" customHeight="1">
      <c r="A50" s="90"/>
      <c r="B50" s="91"/>
      <c r="C50" s="92" t="s">
        <v>68</v>
      </c>
      <c r="D50" s="93"/>
      <c r="E50" s="94"/>
      <c r="F50" s="94"/>
    </row>
    <row r="51" spans="1:6" ht="25.5" customHeight="1">
      <c r="A51" s="90"/>
      <c r="B51" s="91"/>
      <c r="C51" s="92" t="s">
        <v>49</v>
      </c>
      <c r="D51" s="93"/>
      <c r="E51" s="94"/>
      <c r="F51" s="94"/>
    </row>
    <row r="52" spans="1:6" ht="25.5" customHeight="1">
      <c r="A52" s="90"/>
      <c r="B52" s="91"/>
      <c r="C52" s="92" t="s">
        <v>50</v>
      </c>
      <c r="D52" s="93"/>
      <c r="E52" s="94"/>
      <c r="F52" s="94"/>
    </row>
    <row r="53" spans="1:6" ht="25.5" customHeight="1">
      <c r="A53" s="90"/>
      <c r="B53" s="91"/>
      <c r="C53" s="92" t="s">
        <v>69</v>
      </c>
      <c r="D53" s="93"/>
      <c r="E53" s="94"/>
      <c r="F53" s="94"/>
    </row>
    <row r="54" spans="1:6" ht="25.5" customHeight="1">
      <c r="A54" s="90"/>
      <c r="B54" s="91"/>
      <c r="C54" s="92" t="s">
        <v>70</v>
      </c>
      <c r="D54" s="93"/>
      <c r="E54" s="94"/>
      <c r="F54" s="94"/>
    </row>
    <row r="55" spans="1:6" ht="25.5" customHeight="1">
      <c r="A55" s="90"/>
      <c r="B55" s="91"/>
      <c r="C55" s="92" t="s">
        <v>71</v>
      </c>
      <c r="D55" s="93"/>
      <c r="E55" s="94"/>
      <c r="F55" s="94"/>
    </row>
    <row r="56" spans="1:6" ht="25.5" customHeight="1">
      <c r="A56" s="90"/>
      <c r="B56" s="91"/>
      <c r="C56" s="92" t="s">
        <v>53</v>
      </c>
      <c r="D56" s="93"/>
      <c r="E56" s="94"/>
      <c r="F56" s="94"/>
    </row>
    <row r="57" spans="1:6" ht="25.5" customHeight="1">
      <c r="A57" s="95" t="s">
        <v>72</v>
      </c>
      <c r="B57" s="96"/>
      <c r="C57" s="97"/>
      <c r="D57" s="98">
        <f>SUM(D39:D56)</f>
        <v>0</v>
      </c>
      <c r="E57" s="98"/>
      <c r="F57" s="94"/>
    </row>
    <row r="58" spans="1:6" ht="25.5" customHeight="1">
      <c r="A58" s="100" t="s">
        <v>73</v>
      </c>
      <c r="B58" s="101"/>
      <c r="C58" s="102"/>
      <c r="D58" s="103"/>
      <c r="E58" s="104"/>
      <c r="F58" s="94"/>
    </row>
    <row r="59" spans="1:6" ht="25.5" customHeight="1">
      <c r="A59" s="100"/>
      <c r="B59" s="101"/>
      <c r="C59" s="102" t="s">
        <v>74</v>
      </c>
      <c r="D59" s="103"/>
      <c r="E59" s="104"/>
      <c r="F59" s="94"/>
    </row>
    <row r="60" spans="1:6" ht="25.5" customHeight="1">
      <c r="A60" s="100"/>
      <c r="B60" s="101"/>
      <c r="C60" s="102" t="s">
        <v>75</v>
      </c>
      <c r="D60" s="103"/>
      <c r="E60" s="104"/>
      <c r="F60" s="94"/>
    </row>
    <row r="61" spans="1:6" ht="25.5" customHeight="1">
      <c r="A61" s="100"/>
      <c r="B61" s="101"/>
      <c r="C61" s="102" t="s">
        <v>76</v>
      </c>
      <c r="D61" s="103"/>
      <c r="E61" s="104"/>
      <c r="F61" s="94"/>
    </row>
    <row r="62" spans="1:6" ht="25.5" customHeight="1">
      <c r="A62" s="155" t="s">
        <v>77</v>
      </c>
      <c r="B62" s="156"/>
      <c r="C62" s="157"/>
      <c r="D62" s="98">
        <f>SUM(D59:D61)</f>
        <v>0</v>
      </c>
      <c r="E62" s="98"/>
      <c r="F62" s="94"/>
    </row>
    <row r="63" spans="1:6" ht="25.5" customHeight="1">
      <c r="A63" s="100" t="s">
        <v>78</v>
      </c>
      <c r="B63" s="105"/>
      <c r="C63" s="106"/>
      <c r="D63" s="103"/>
      <c r="E63" s="103"/>
      <c r="F63" s="94"/>
    </row>
    <row r="64" spans="1:6" ht="25.5" customHeight="1">
      <c r="A64" s="90"/>
      <c r="B64" s="107" t="s">
        <v>79</v>
      </c>
      <c r="C64" s="108"/>
      <c r="D64" s="93"/>
      <c r="E64" s="94"/>
      <c r="F64" s="94"/>
    </row>
    <row r="65" spans="1:6" ht="25.5" customHeight="1">
      <c r="A65" s="90"/>
      <c r="B65" s="107" t="s">
        <v>80</v>
      </c>
      <c r="C65" s="108"/>
      <c r="D65" s="93"/>
      <c r="E65" s="94"/>
      <c r="F65" s="94"/>
    </row>
    <row r="66" spans="1:6" ht="25.5" customHeight="1">
      <c r="A66" s="90"/>
      <c r="B66" s="91" t="s">
        <v>81</v>
      </c>
      <c r="C66" s="92"/>
      <c r="D66" s="93"/>
      <c r="E66" s="93"/>
      <c r="F66" s="94"/>
    </row>
    <row r="67" spans="1:6" ht="25.5" customHeight="1">
      <c r="A67" s="90"/>
      <c r="B67" s="91" t="s">
        <v>82</v>
      </c>
      <c r="C67" s="92"/>
      <c r="D67" s="93"/>
      <c r="E67" s="93"/>
      <c r="F67" s="94"/>
    </row>
    <row r="68" spans="1:6" ht="25.5" customHeight="1">
      <c r="A68" s="90"/>
      <c r="B68" s="107" t="s">
        <v>83</v>
      </c>
      <c r="C68" s="92"/>
      <c r="D68" s="93"/>
      <c r="E68" s="93"/>
      <c r="F68" s="94"/>
    </row>
    <row r="69" spans="1:6" ht="25.5" customHeight="1">
      <c r="A69" s="109" t="s">
        <v>84</v>
      </c>
      <c r="B69" s="110"/>
      <c r="C69" s="97"/>
      <c r="D69" s="98">
        <f>SUM(D64:D68)</f>
        <v>0</v>
      </c>
      <c r="E69" s="98"/>
      <c r="F69" s="94"/>
    </row>
    <row r="70" spans="1:6" ht="25.5" customHeight="1">
      <c r="A70" s="158" t="s">
        <v>85</v>
      </c>
      <c r="B70" s="159"/>
      <c r="C70" s="160"/>
      <c r="D70" s="93"/>
      <c r="E70" s="94"/>
      <c r="F70" s="94"/>
    </row>
    <row r="71" spans="1:6" ht="25.5" customHeight="1">
      <c r="A71" s="155" t="s">
        <v>86</v>
      </c>
      <c r="B71" s="156"/>
      <c r="C71" s="157"/>
      <c r="D71" s="98">
        <f>D70</f>
        <v>0</v>
      </c>
      <c r="E71" s="111"/>
      <c r="F71" s="94"/>
    </row>
    <row r="72" spans="1:6" ht="25.5" customHeight="1">
      <c r="A72" s="161" t="s">
        <v>87</v>
      </c>
      <c r="B72" s="162"/>
      <c r="C72" s="163"/>
      <c r="D72" s="112">
        <f>D15+D36+D57+D62+D71+D69</f>
        <v>0</v>
      </c>
      <c r="E72" s="112">
        <f>E15+E36</f>
        <v>0</v>
      </c>
      <c r="F72" s="113"/>
    </row>
    <row r="73" spans="1:6" ht="25.5" customHeight="1">
      <c r="A73" s="164" t="s">
        <v>88</v>
      </c>
      <c r="B73" s="164"/>
      <c r="C73" s="164"/>
      <c r="D73" s="164"/>
      <c r="E73" s="164"/>
      <c r="F73" s="164"/>
    </row>
    <row r="74" spans="1:6" ht="25.5" customHeight="1">
      <c r="A74" s="175" t="s">
        <v>89</v>
      </c>
      <c r="B74" s="175"/>
      <c r="C74" s="175"/>
      <c r="D74" s="175"/>
      <c r="E74" s="175"/>
      <c r="F74" s="175"/>
    </row>
    <row r="75" spans="1:6" ht="25.5" customHeight="1">
      <c r="A75" s="175"/>
      <c r="B75" s="175"/>
      <c r="C75" s="175"/>
      <c r="D75" s="175"/>
      <c r="E75" s="175"/>
      <c r="F75" s="175"/>
    </row>
    <row r="76" ht="30" customHeight="1"/>
    <row r="77" ht="30" customHeight="1"/>
    <row r="78" ht="30" customHeight="1"/>
  </sheetData>
  <sheetProtection/>
  <mergeCells count="11">
    <mergeCell ref="A73:F73"/>
    <mergeCell ref="D6:D7"/>
    <mergeCell ref="F6:F7"/>
    <mergeCell ref="A6:C7"/>
    <mergeCell ref="A74:F75"/>
    <mergeCell ref="A2:F2"/>
    <mergeCell ref="A37:C37"/>
    <mergeCell ref="A62:C62"/>
    <mergeCell ref="A70:C70"/>
    <mergeCell ref="A71:C71"/>
    <mergeCell ref="A72:C72"/>
  </mergeCells>
  <printOptions/>
  <pageMargins left="0.7868055555555555" right="0.7868055555555555" top="0.7868055555555555" bottom="0.7868055555555555" header="0.5111111111111111" footer="0.5111111111111111"/>
  <pageSetup fitToHeight="1" fitToWidth="1" horizontalDpi="300" verticalDpi="3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showGridLines="0" zoomScalePageLayoutView="0" workbookViewId="0" topLeftCell="A1">
      <selection activeCell="G11" sqref="G11"/>
    </sheetView>
  </sheetViews>
  <sheetFormatPr defaultColWidth="9.00390625" defaultRowHeight="13.5"/>
  <cols>
    <col min="1" max="1" width="12.625" style="1" customWidth="1"/>
    <col min="2" max="14" width="10.625" style="1" customWidth="1"/>
    <col min="15" max="15" width="9.00390625" style="1" bestFit="1" customWidth="1"/>
    <col min="16" max="16384" width="9.00390625" style="1" customWidth="1"/>
  </cols>
  <sheetData>
    <row r="1" ht="24" customHeight="1">
      <c r="A1" s="1" t="s">
        <v>90</v>
      </c>
    </row>
    <row r="2" spans="11:14" ht="24" customHeight="1">
      <c r="K2" s="1" t="s">
        <v>240</v>
      </c>
      <c r="L2" s="177">
        <f>'別表１'!G4</f>
        <v>0</v>
      </c>
      <c r="M2" s="177"/>
      <c r="N2" s="177"/>
    </row>
    <row r="3" spans="11:14" ht="4.5" customHeight="1">
      <c r="K3" s="176"/>
      <c r="L3" s="176"/>
      <c r="M3" s="176"/>
      <c r="N3" s="176"/>
    </row>
    <row r="4" spans="1:14" ht="24" customHeight="1">
      <c r="A4" s="3" t="s">
        <v>92</v>
      </c>
      <c r="B4" s="3" t="s">
        <v>93</v>
      </c>
      <c r="C4" s="3" t="s">
        <v>94</v>
      </c>
      <c r="D4" s="3" t="s">
        <v>95</v>
      </c>
      <c r="E4" s="3" t="s">
        <v>96</v>
      </c>
      <c r="F4" s="3" t="s">
        <v>97</v>
      </c>
      <c r="G4" s="3" t="s">
        <v>98</v>
      </c>
      <c r="H4" s="3" t="s">
        <v>99</v>
      </c>
      <c r="I4" s="3" t="s">
        <v>100</v>
      </c>
      <c r="J4" s="3" t="s">
        <v>101</v>
      </c>
      <c r="K4" s="3" t="s">
        <v>102</v>
      </c>
      <c r="L4" s="3" t="s">
        <v>103</v>
      </c>
      <c r="M4" s="76" t="s">
        <v>104</v>
      </c>
      <c r="N4" s="77" t="s">
        <v>105</v>
      </c>
    </row>
    <row r="5" spans="1:14" ht="24" customHeight="1">
      <c r="A5" s="4" t="s">
        <v>106</v>
      </c>
      <c r="B5" s="139"/>
      <c r="C5" s="139"/>
      <c r="D5" s="139"/>
      <c r="E5" s="139"/>
      <c r="F5" s="139"/>
      <c r="G5" s="139"/>
      <c r="H5" s="139"/>
      <c r="I5" s="139"/>
      <c r="J5" s="139"/>
      <c r="K5" s="139"/>
      <c r="L5" s="139"/>
      <c r="M5" s="139"/>
      <c r="N5" s="77">
        <f aca="true" t="shared" si="0" ref="N5:N24">SUM(B5:M5)</f>
        <v>0</v>
      </c>
    </row>
    <row r="6" spans="1:14" ht="24" customHeight="1">
      <c r="A6" s="4" t="s">
        <v>107</v>
      </c>
      <c r="B6" s="139"/>
      <c r="C6" s="139"/>
      <c r="D6" s="139"/>
      <c r="E6" s="139"/>
      <c r="F6" s="139"/>
      <c r="G6" s="139"/>
      <c r="H6" s="139"/>
      <c r="I6" s="139"/>
      <c r="J6" s="139"/>
      <c r="K6" s="139"/>
      <c r="L6" s="139"/>
      <c r="M6" s="139"/>
      <c r="N6" s="77">
        <f t="shared" si="0"/>
        <v>0</v>
      </c>
    </row>
    <row r="7" spans="1:14" ht="24" customHeight="1">
      <c r="A7" s="4" t="s">
        <v>108</v>
      </c>
      <c r="B7" s="139"/>
      <c r="C7" s="139"/>
      <c r="D7" s="139"/>
      <c r="E7" s="139"/>
      <c r="F7" s="139"/>
      <c r="G7" s="139"/>
      <c r="H7" s="139"/>
      <c r="I7" s="139"/>
      <c r="J7" s="139"/>
      <c r="K7" s="139"/>
      <c r="L7" s="139"/>
      <c r="M7" s="139"/>
      <c r="N7" s="77">
        <f t="shared" si="0"/>
        <v>0</v>
      </c>
    </row>
    <row r="8" spans="1:14" ht="24" customHeight="1">
      <c r="A8" s="4" t="s">
        <v>109</v>
      </c>
      <c r="B8" s="139"/>
      <c r="C8" s="139"/>
      <c r="D8" s="139"/>
      <c r="E8" s="139"/>
      <c r="F8" s="139"/>
      <c r="G8" s="139"/>
      <c r="H8" s="139"/>
      <c r="I8" s="139"/>
      <c r="J8" s="139"/>
      <c r="K8" s="139"/>
      <c r="L8" s="139"/>
      <c r="M8" s="139"/>
      <c r="N8" s="77">
        <f t="shared" si="0"/>
        <v>0</v>
      </c>
    </row>
    <row r="9" spans="1:14" ht="24" customHeight="1">
      <c r="A9" s="4" t="s">
        <v>110</v>
      </c>
      <c r="B9" s="139"/>
      <c r="C9" s="139"/>
      <c r="D9" s="139"/>
      <c r="E9" s="139"/>
      <c r="F9" s="139"/>
      <c r="G9" s="139"/>
      <c r="H9" s="139"/>
      <c r="I9" s="139"/>
      <c r="J9" s="139"/>
      <c r="K9" s="139"/>
      <c r="L9" s="139"/>
      <c r="M9" s="139"/>
      <c r="N9" s="77">
        <f t="shared" si="0"/>
        <v>0</v>
      </c>
    </row>
    <row r="10" spans="1:14" ht="24" customHeight="1">
      <c r="A10" s="4" t="s">
        <v>111</v>
      </c>
      <c r="B10" s="139"/>
      <c r="C10" s="139"/>
      <c r="D10" s="139"/>
      <c r="E10" s="139"/>
      <c r="F10" s="139"/>
      <c r="G10" s="139"/>
      <c r="H10" s="139"/>
      <c r="I10" s="139"/>
      <c r="J10" s="139"/>
      <c r="K10" s="139"/>
      <c r="L10" s="139"/>
      <c r="M10" s="139"/>
      <c r="N10" s="77">
        <f t="shared" si="0"/>
        <v>0</v>
      </c>
    </row>
    <row r="11" spans="1:14" ht="24" customHeight="1">
      <c r="A11" s="4" t="s">
        <v>112</v>
      </c>
      <c r="B11" s="139"/>
      <c r="C11" s="139"/>
      <c r="D11" s="139"/>
      <c r="E11" s="139"/>
      <c r="F11" s="139"/>
      <c r="G11" s="139"/>
      <c r="H11" s="139"/>
      <c r="I11" s="139"/>
      <c r="J11" s="139"/>
      <c r="K11" s="139"/>
      <c r="L11" s="139"/>
      <c r="M11" s="139"/>
      <c r="N11" s="77">
        <f t="shared" si="0"/>
        <v>0</v>
      </c>
    </row>
    <row r="12" spans="1:14" ht="24" customHeight="1">
      <c r="A12" s="4" t="s">
        <v>113</v>
      </c>
      <c r="B12" s="139"/>
      <c r="C12" s="139"/>
      <c r="D12" s="139"/>
      <c r="E12" s="139"/>
      <c r="F12" s="139"/>
      <c r="G12" s="139"/>
      <c r="H12" s="139"/>
      <c r="I12" s="139"/>
      <c r="J12" s="139"/>
      <c r="K12" s="139"/>
      <c r="L12" s="139"/>
      <c r="M12" s="139"/>
      <c r="N12" s="77">
        <f t="shared" si="0"/>
        <v>0</v>
      </c>
    </row>
    <row r="13" spans="1:14" ht="24" customHeight="1">
      <c r="A13" s="4" t="s">
        <v>114</v>
      </c>
      <c r="B13" s="139"/>
      <c r="C13" s="139"/>
      <c r="D13" s="139"/>
      <c r="E13" s="139"/>
      <c r="F13" s="139"/>
      <c r="G13" s="139"/>
      <c r="H13" s="139"/>
      <c r="I13" s="139"/>
      <c r="J13" s="139"/>
      <c r="K13" s="139"/>
      <c r="L13" s="139"/>
      <c r="M13" s="139"/>
      <c r="N13" s="77">
        <f t="shared" si="0"/>
        <v>0</v>
      </c>
    </row>
    <row r="14" spans="1:14" ht="24" customHeight="1">
      <c r="A14" s="4" t="s">
        <v>115</v>
      </c>
      <c r="B14" s="139"/>
      <c r="C14" s="139"/>
      <c r="D14" s="139"/>
      <c r="E14" s="139"/>
      <c r="F14" s="139"/>
      <c r="G14" s="139"/>
      <c r="H14" s="139"/>
      <c r="I14" s="139"/>
      <c r="J14" s="139"/>
      <c r="K14" s="139"/>
      <c r="L14" s="139"/>
      <c r="M14" s="139"/>
      <c r="N14" s="77">
        <f t="shared" si="0"/>
        <v>0</v>
      </c>
    </row>
    <row r="15" spans="1:14" ht="24" customHeight="1">
      <c r="A15" s="4" t="s">
        <v>116</v>
      </c>
      <c r="B15" s="139"/>
      <c r="C15" s="139"/>
      <c r="D15" s="139"/>
      <c r="E15" s="139"/>
      <c r="F15" s="139"/>
      <c r="G15" s="139"/>
      <c r="H15" s="139"/>
      <c r="I15" s="139"/>
      <c r="J15" s="139"/>
      <c r="K15" s="139"/>
      <c r="L15" s="139"/>
      <c r="M15" s="139"/>
      <c r="N15" s="77">
        <f t="shared" si="0"/>
        <v>0</v>
      </c>
    </row>
    <row r="16" spans="1:14" ht="24" customHeight="1">
      <c r="A16" s="4" t="s">
        <v>117</v>
      </c>
      <c r="B16" s="139"/>
      <c r="C16" s="139"/>
      <c r="D16" s="139"/>
      <c r="E16" s="139"/>
      <c r="F16" s="139"/>
      <c r="G16" s="139"/>
      <c r="H16" s="139"/>
      <c r="I16" s="139"/>
      <c r="J16" s="139"/>
      <c r="K16" s="139"/>
      <c r="L16" s="139"/>
      <c r="M16" s="139"/>
      <c r="N16" s="77">
        <f t="shared" si="0"/>
        <v>0</v>
      </c>
    </row>
    <row r="17" spans="1:14" ht="24" customHeight="1">
      <c r="A17" s="4" t="s">
        <v>118</v>
      </c>
      <c r="B17" s="139"/>
      <c r="C17" s="139"/>
      <c r="D17" s="139"/>
      <c r="E17" s="139"/>
      <c r="F17" s="139"/>
      <c r="G17" s="139"/>
      <c r="H17" s="139"/>
      <c r="I17" s="139"/>
      <c r="J17" s="139"/>
      <c r="K17" s="139"/>
      <c r="L17" s="139"/>
      <c r="M17" s="140"/>
      <c r="N17" s="77">
        <f t="shared" si="0"/>
        <v>0</v>
      </c>
    </row>
    <row r="18" spans="1:14" ht="24" customHeight="1">
      <c r="A18" s="4" t="s">
        <v>119</v>
      </c>
      <c r="B18" s="139"/>
      <c r="C18" s="139"/>
      <c r="D18" s="139"/>
      <c r="E18" s="139"/>
      <c r="F18" s="139"/>
      <c r="G18" s="139"/>
      <c r="H18" s="139"/>
      <c r="I18" s="139"/>
      <c r="J18" s="139"/>
      <c r="K18" s="139"/>
      <c r="L18" s="139"/>
      <c r="M18" s="140"/>
      <c r="N18" s="77">
        <f t="shared" si="0"/>
        <v>0</v>
      </c>
    </row>
    <row r="19" spans="1:14" ht="24" customHeight="1">
      <c r="A19" s="4" t="s">
        <v>120</v>
      </c>
      <c r="B19" s="139"/>
      <c r="C19" s="139"/>
      <c r="D19" s="139"/>
      <c r="E19" s="139"/>
      <c r="F19" s="139"/>
      <c r="G19" s="139"/>
      <c r="H19" s="139"/>
      <c r="I19" s="139"/>
      <c r="J19" s="139"/>
      <c r="K19" s="139"/>
      <c r="L19" s="139"/>
      <c r="M19" s="141"/>
      <c r="N19" s="77">
        <f t="shared" si="0"/>
        <v>0</v>
      </c>
    </row>
    <row r="20" spans="1:14" ht="24" customHeight="1">
      <c r="A20" s="4" t="s">
        <v>121</v>
      </c>
      <c r="B20" s="139"/>
      <c r="C20" s="139"/>
      <c r="D20" s="139"/>
      <c r="E20" s="139"/>
      <c r="F20" s="139"/>
      <c r="G20" s="139"/>
      <c r="H20" s="139"/>
      <c r="I20" s="139"/>
      <c r="J20" s="139"/>
      <c r="K20" s="139"/>
      <c r="L20" s="139"/>
      <c r="M20" s="141"/>
      <c r="N20" s="77">
        <f t="shared" si="0"/>
        <v>0</v>
      </c>
    </row>
    <row r="21" spans="1:14" ht="24" customHeight="1">
      <c r="A21" s="4" t="s">
        <v>122</v>
      </c>
      <c r="B21" s="139"/>
      <c r="C21" s="139"/>
      <c r="D21" s="139"/>
      <c r="E21" s="139"/>
      <c r="F21" s="139"/>
      <c r="G21" s="139"/>
      <c r="H21" s="139"/>
      <c r="I21" s="139"/>
      <c r="J21" s="139"/>
      <c r="K21" s="139"/>
      <c r="L21" s="139"/>
      <c r="M21" s="139"/>
      <c r="N21" s="77">
        <f t="shared" si="0"/>
        <v>0</v>
      </c>
    </row>
    <row r="22" spans="1:14" ht="24" customHeight="1">
      <c r="A22" s="4" t="s">
        <v>123</v>
      </c>
      <c r="B22" s="139"/>
      <c r="C22" s="139"/>
      <c r="D22" s="139"/>
      <c r="E22" s="139"/>
      <c r="F22" s="139"/>
      <c r="G22" s="139"/>
      <c r="H22" s="139"/>
      <c r="I22" s="139"/>
      <c r="J22" s="139"/>
      <c r="K22" s="139"/>
      <c r="L22" s="139"/>
      <c r="M22" s="141"/>
      <c r="N22" s="77">
        <f t="shared" si="0"/>
        <v>0</v>
      </c>
    </row>
    <row r="23" spans="1:14" ht="24" customHeight="1">
      <c r="A23" s="4" t="s">
        <v>124</v>
      </c>
      <c r="B23" s="139"/>
      <c r="C23" s="139"/>
      <c r="D23" s="139"/>
      <c r="E23" s="139"/>
      <c r="F23" s="139"/>
      <c r="G23" s="139"/>
      <c r="H23" s="139"/>
      <c r="I23" s="139"/>
      <c r="J23" s="139"/>
      <c r="K23" s="139"/>
      <c r="L23" s="139"/>
      <c r="M23" s="141"/>
      <c r="N23" s="77">
        <f t="shared" si="0"/>
        <v>0</v>
      </c>
    </row>
    <row r="24" spans="1:14" ht="24" customHeight="1">
      <c r="A24" s="69" t="s">
        <v>105</v>
      </c>
      <c r="B24" s="69">
        <f aca="true" t="shared" si="1" ref="B24:M24">SUM(B5:B23)</f>
        <v>0</v>
      </c>
      <c r="C24" s="69">
        <f t="shared" si="1"/>
        <v>0</v>
      </c>
      <c r="D24" s="69">
        <f t="shared" si="1"/>
        <v>0</v>
      </c>
      <c r="E24" s="69">
        <f t="shared" si="1"/>
        <v>0</v>
      </c>
      <c r="F24" s="69">
        <f t="shared" si="1"/>
        <v>0</v>
      </c>
      <c r="G24" s="69">
        <f t="shared" si="1"/>
        <v>0</v>
      </c>
      <c r="H24" s="69">
        <f t="shared" si="1"/>
        <v>0</v>
      </c>
      <c r="I24" s="69">
        <f t="shared" si="1"/>
        <v>0</v>
      </c>
      <c r="J24" s="69">
        <f t="shared" si="1"/>
        <v>0</v>
      </c>
      <c r="K24" s="69">
        <f t="shared" si="1"/>
        <v>0</v>
      </c>
      <c r="L24" s="69">
        <f t="shared" si="1"/>
        <v>0</v>
      </c>
      <c r="M24" s="78">
        <f t="shared" si="1"/>
        <v>0</v>
      </c>
      <c r="N24" s="79">
        <f t="shared" si="0"/>
        <v>0</v>
      </c>
    </row>
    <row r="25" spans="1:14" ht="24" customHeight="1">
      <c r="A25" s="1" t="s">
        <v>225</v>
      </c>
      <c r="B25" s="123"/>
      <c r="C25" s="123"/>
      <c r="D25" s="123"/>
      <c r="E25" s="123"/>
      <c r="F25" s="123"/>
      <c r="G25" s="123"/>
      <c r="H25" s="123"/>
      <c r="I25" s="123"/>
      <c r="J25" s="123"/>
      <c r="K25" s="123"/>
      <c r="L25" s="123"/>
      <c r="M25" s="123"/>
      <c r="N25" s="123"/>
    </row>
    <row r="26" spans="1:14" ht="19.5" customHeight="1">
      <c r="A26" s="178" t="s">
        <v>289</v>
      </c>
      <c r="B26" s="178"/>
      <c r="C26" s="178"/>
      <c r="D26" s="178"/>
      <c r="E26" s="178"/>
      <c r="F26" s="178"/>
      <c r="G26" s="178"/>
      <c r="H26" s="178"/>
      <c r="I26" s="178"/>
      <c r="J26" s="178"/>
      <c r="K26" s="178"/>
      <c r="L26" s="178"/>
      <c r="M26" s="178"/>
      <c r="N26" s="178"/>
    </row>
    <row r="27" spans="1:14" ht="19.5" customHeight="1">
      <c r="A27" s="178" t="s">
        <v>290</v>
      </c>
      <c r="B27" s="178"/>
      <c r="C27" s="178"/>
      <c r="D27" s="178"/>
      <c r="E27" s="178"/>
      <c r="F27" s="178"/>
      <c r="G27" s="178"/>
      <c r="H27" s="178"/>
      <c r="I27" s="178"/>
      <c r="J27" s="178"/>
      <c r="K27" s="178"/>
      <c r="L27" s="178"/>
      <c r="M27" s="178"/>
      <c r="N27" s="178"/>
    </row>
    <row r="28" spans="1:14" ht="19.5" customHeight="1">
      <c r="A28" s="179" t="s">
        <v>291</v>
      </c>
      <c r="B28" s="179"/>
      <c r="C28" s="179"/>
      <c r="D28" s="179"/>
      <c r="E28" s="179"/>
      <c r="F28" s="179"/>
      <c r="G28" s="179"/>
      <c r="H28" s="179"/>
      <c r="I28" s="179"/>
      <c r="J28" s="179"/>
      <c r="K28" s="179"/>
      <c r="L28" s="179"/>
      <c r="M28" s="179"/>
      <c r="N28" s="179"/>
    </row>
  </sheetData>
  <sheetProtection/>
  <mergeCells count="5">
    <mergeCell ref="K3:N3"/>
    <mergeCell ref="L2:N2"/>
    <mergeCell ref="A26:N26"/>
    <mergeCell ref="A27:N27"/>
    <mergeCell ref="A28:N28"/>
  </mergeCells>
  <printOptions/>
  <pageMargins left="0.7868055555555555" right="0.7868055555555555" top="0.7868055555555555" bottom="0.7868055555555555" header="0.5111111111111111" footer="0.5111111111111111"/>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showGridLines="0" workbookViewId="0" topLeftCell="A1">
      <selection activeCell="H11" sqref="H11"/>
    </sheetView>
  </sheetViews>
  <sheetFormatPr defaultColWidth="9.00390625" defaultRowHeight="13.5"/>
  <cols>
    <col min="1" max="1" width="12.625" style="1" customWidth="1"/>
    <col min="2" max="4" width="13.625" style="65" customWidth="1"/>
    <col min="5" max="9" width="13.625" style="1" customWidth="1"/>
    <col min="10" max="10" width="18.625" style="1" customWidth="1"/>
    <col min="11" max="11" width="13.625" style="66" customWidth="1"/>
    <col min="12" max="12" width="13.625" style="1" customWidth="1"/>
    <col min="13" max="13" width="9.00390625" style="1" bestFit="1" customWidth="1"/>
    <col min="14" max="16384" width="9.00390625" style="1" customWidth="1"/>
  </cols>
  <sheetData>
    <row r="1" ht="18" customHeight="1">
      <c r="A1" s="1" t="s">
        <v>294</v>
      </c>
    </row>
    <row r="2" ht="18" customHeight="1">
      <c r="A2" s="1" t="s">
        <v>228</v>
      </c>
    </row>
    <row r="3" ht="18" customHeight="1"/>
    <row r="4" spans="1:6" ht="18" customHeight="1">
      <c r="A4" s="181" t="s">
        <v>125</v>
      </c>
      <c r="B4" s="180" t="s">
        <v>126</v>
      </c>
      <c r="C4" s="192" t="s">
        <v>127</v>
      </c>
      <c r="D4" s="190" t="s">
        <v>221</v>
      </c>
      <c r="E4" s="181" t="s">
        <v>128</v>
      </c>
      <c r="F4" s="188"/>
    </row>
    <row r="5" spans="1:12" ht="18" customHeight="1">
      <c r="A5" s="181"/>
      <c r="B5" s="180"/>
      <c r="C5" s="192"/>
      <c r="D5" s="190"/>
      <c r="E5" s="181"/>
      <c r="F5" s="188"/>
      <c r="J5" s="14" t="s">
        <v>91</v>
      </c>
      <c r="K5" s="189">
        <f>'別表１'!G4</f>
        <v>0</v>
      </c>
      <c r="L5" s="189"/>
    </row>
    <row r="6" spans="1:6" ht="18" customHeight="1">
      <c r="A6" s="122"/>
      <c r="B6" s="123"/>
      <c r="C6" s="124"/>
      <c r="D6" s="125"/>
      <c r="E6" s="122"/>
      <c r="F6" s="126"/>
    </row>
    <row r="7" spans="1:12" ht="18" customHeight="1">
      <c r="A7" s="180" t="s">
        <v>92</v>
      </c>
      <c r="B7" s="182" t="s">
        <v>222</v>
      </c>
      <c r="C7" s="183" t="s">
        <v>129</v>
      </c>
      <c r="D7" s="183" t="s">
        <v>130</v>
      </c>
      <c r="E7" s="181" t="s">
        <v>131</v>
      </c>
      <c r="F7" s="193" t="s">
        <v>288</v>
      </c>
      <c r="G7" s="181" t="s">
        <v>223</v>
      </c>
      <c r="H7" s="184" t="s">
        <v>302</v>
      </c>
      <c r="I7" s="180" t="s">
        <v>132</v>
      </c>
      <c r="J7" s="180"/>
      <c r="K7" s="181" t="s">
        <v>133</v>
      </c>
      <c r="L7" s="181" t="s">
        <v>224</v>
      </c>
    </row>
    <row r="8" spans="1:12" ht="18" customHeight="1">
      <c r="A8" s="180"/>
      <c r="B8" s="182"/>
      <c r="C8" s="183"/>
      <c r="D8" s="183"/>
      <c r="E8" s="181"/>
      <c r="F8" s="193"/>
      <c r="G8" s="181"/>
      <c r="H8" s="185"/>
      <c r="I8" s="180"/>
      <c r="J8" s="180"/>
      <c r="K8" s="181"/>
      <c r="L8" s="181"/>
    </row>
    <row r="9" spans="1:12" ht="18" customHeight="1">
      <c r="A9" s="180"/>
      <c r="B9" s="182"/>
      <c r="C9" s="183"/>
      <c r="D9" s="183"/>
      <c r="E9" s="181"/>
      <c r="F9" s="193"/>
      <c r="G9" s="181"/>
      <c r="H9" s="185"/>
      <c r="I9" s="180" t="s">
        <v>134</v>
      </c>
      <c r="J9" s="180" t="s">
        <v>135</v>
      </c>
      <c r="K9" s="181"/>
      <c r="L9" s="181"/>
    </row>
    <row r="10" spans="1:12" ht="18" customHeight="1">
      <c r="A10" s="180"/>
      <c r="B10" s="182"/>
      <c r="C10" s="183"/>
      <c r="D10" s="183"/>
      <c r="E10" s="181"/>
      <c r="F10" s="193"/>
      <c r="G10" s="181"/>
      <c r="H10" s="186"/>
      <c r="I10" s="180"/>
      <c r="J10" s="180"/>
      <c r="K10" s="181"/>
      <c r="L10" s="181"/>
    </row>
    <row r="11" spans="1:12" ht="19.5" customHeight="1">
      <c r="A11" s="4" t="s">
        <v>106</v>
      </c>
      <c r="B11" s="52">
        <f>'別表（月額利用料）'!G4</f>
        <v>10000</v>
      </c>
      <c r="C11" s="52">
        <v>46940</v>
      </c>
      <c r="D11" s="52">
        <v>2150</v>
      </c>
      <c r="E11" s="5">
        <f>'別表２(2)'!N5</f>
        <v>0</v>
      </c>
      <c r="F11" s="5">
        <f>SUM('別表２(2)'!I5:M5)</f>
        <v>0</v>
      </c>
      <c r="G11" s="67">
        <f>(B11+C11)*E11+L11</f>
        <v>0</v>
      </c>
      <c r="H11" s="67" t="e">
        <f>(15000*'別表２(4)'!E$20/('別表２(3)'!E$30/12))</f>
        <v>#DIV/0!</v>
      </c>
      <c r="I11" s="67">
        <f>'別表２(4)'!D10</f>
        <v>71200</v>
      </c>
      <c r="J11" s="67" t="e">
        <f>(H11+I11)*E11</f>
        <v>#DIV/0!</v>
      </c>
      <c r="K11" s="74">
        <f aca="true" t="shared" si="0" ref="K11:K26">B11*E11</f>
        <v>0</v>
      </c>
      <c r="L11" s="67">
        <f aca="true" t="shared" si="1" ref="L11:L26">D11*F11</f>
        <v>0</v>
      </c>
    </row>
    <row r="12" spans="1:12" ht="19.5" customHeight="1">
      <c r="A12" s="4" t="s">
        <v>136</v>
      </c>
      <c r="B12" s="52">
        <f>'別表（月額利用料）'!G5</f>
        <v>7000</v>
      </c>
      <c r="C12" s="52">
        <v>46940</v>
      </c>
      <c r="D12" s="52">
        <v>2150</v>
      </c>
      <c r="E12" s="5">
        <f>'別表２(2)'!N6</f>
        <v>0</v>
      </c>
      <c r="F12" s="5">
        <f>SUM('別表２(2)'!I6:M6)</f>
        <v>0</v>
      </c>
      <c r="G12" s="67">
        <f aca="true" t="shared" si="2" ref="G12:G26">(B12+C12)*E12+L12</f>
        <v>0</v>
      </c>
      <c r="H12" s="67" t="e">
        <f>(15000*'別表２(4)'!E$20/('別表２(3)'!E$30/12))</f>
        <v>#DIV/0!</v>
      </c>
      <c r="I12" s="67">
        <f>I11</f>
        <v>71200</v>
      </c>
      <c r="J12" s="67" t="e">
        <f aca="true" t="shared" si="3" ref="J12:J26">(H12+I12)*E12</f>
        <v>#DIV/0!</v>
      </c>
      <c r="K12" s="74">
        <f t="shared" si="0"/>
        <v>0</v>
      </c>
      <c r="L12" s="67">
        <f t="shared" si="1"/>
        <v>0</v>
      </c>
    </row>
    <row r="13" spans="1:12" ht="19.5" customHeight="1">
      <c r="A13" s="4" t="s">
        <v>108</v>
      </c>
      <c r="B13" s="52">
        <f>'別表（月額利用料）'!G6</f>
        <v>13000</v>
      </c>
      <c r="C13" s="52">
        <v>46940</v>
      </c>
      <c r="D13" s="52">
        <v>2150</v>
      </c>
      <c r="E13" s="5">
        <f>'別表２(2)'!N7</f>
        <v>0</v>
      </c>
      <c r="F13" s="5">
        <f>SUM('別表２(2)'!I7:M7)</f>
        <v>0</v>
      </c>
      <c r="G13" s="67">
        <f t="shared" si="2"/>
        <v>0</v>
      </c>
      <c r="H13" s="67" t="e">
        <f>(15000*'別表２(4)'!E$20/('別表２(3)'!E$30/12))</f>
        <v>#DIV/0!</v>
      </c>
      <c r="I13" s="67">
        <f aca="true" t="shared" si="4" ref="I13:I25">I12</f>
        <v>71200</v>
      </c>
      <c r="J13" s="67" t="e">
        <f t="shared" si="3"/>
        <v>#DIV/0!</v>
      </c>
      <c r="K13" s="74">
        <f t="shared" si="0"/>
        <v>0</v>
      </c>
      <c r="L13" s="67">
        <f t="shared" si="1"/>
        <v>0</v>
      </c>
    </row>
    <row r="14" spans="1:12" ht="19.5" customHeight="1">
      <c r="A14" s="4" t="s">
        <v>109</v>
      </c>
      <c r="B14" s="52">
        <f>'別表（月額利用料）'!G7</f>
        <v>16000</v>
      </c>
      <c r="C14" s="52">
        <v>46940</v>
      </c>
      <c r="D14" s="52">
        <v>2150</v>
      </c>
      <c r="E14" s="5">
        <f>'別表２(2)'!N8</f>
        <v>0</v>
      </c>
      <c r="F14" s="5">
        <f>SUM('別表２(2)'!I8:M8)</f>
        <v>0</v>
      </c>
      <c r="G14" s="67">
        <f t="shared" si="2"/>
        <v>0</v>
      </c>
      <c r="H14" s="67" t="e">
        <f>(15000*'別表２(4)'!E$20/('別表２(3)'!E$30/12))</f>
        <v>#DIV/0!</v>
      </c>
      <c r="I14" s="67">
        <f t="shared" si="4"/>
        <v>71200</v>
      </c>
      <c r="J14" s="67" t="e">
        <f t="shared" si="3"/>
        <v>#DIV/0!</v>
      </c>
      <c r="K14" s="74">
        <f t="shared" si="0"/>
        <v>0</v>
      </c>
      <c r="L14" s="67">
        <f t="shared" si="1"/>
        <v>0</v>
      </c>
    </row>
    <row r="15" spans="1:12" ht="19.5" customHeight="1">
      <c r="A15" s="4" t="s">
        <v>110</v>
      </c>
      <c r="B15" s="52">
        <f>'別表（月額利用料）'!G8</f>
        <v>19000</v>
      </c>
      <c r="C15" s="52">
        <v>46940</v>
      </c>
      <c r="D15" s="52">
        <v>2150</v>
      </c>
      <c r="E15" s="5">
        <f>'別表２(2)'!N9</f>
        <v>0</v>
      </c>
      <c r="F15" s="5">
        <f>SUM('別表２(2)'!I9:M9)</f>
        <v>0</v>
      </c>
      <c r="G15" s="67">
        <f t="shared" si="2"/>
        <v>0</v>
      </c>
      <c r="H15" s="67" t="e">
        <f>(15000*'別表２(4)'!E$20/('別表２(3)'!E$30/12))</f>
        <v>#DIV/0!</v>
      </c>
      <c r="I15" s="67">
        <f t="shared" si="4"/>
        <v>71200</v>
      </c>
      <c r="J15" s="67" t="e">
        <f t="shared" si="3"/>
        <v>#DIV/0!</v>
      </c>
      <c r="K15" s="74">
        <f t="shared" si="0"/>
        <v>0</v>
      </c>
      <c r="L15" s="67">
        <f t="shared" si="1"/>
        <v>0</v>
      </c>
    </row>
    <row r="16" spans="1:12" ht="19.5" customHeight="1">
      <c r="A16" s="4" t="s">
        <v>111</v>
      </c>
      <c r="B16" s="52">
        <f>'別表（月額利用料）'!G9</f>
        <v>22000</v>
      </c>
      <c r="C16" s="52">
        <v>46940</v>
      </c>
      <c r="D16" s="52">
        <v>2150</v>
      </c>
      <c r="E16" s="5">
        <f>'別表２(2)'!N10</f>
        <v>0</v>
      </c>
      <c r="F16" s="5">
        <f>SUM('別表２(2)'!I10:M10)</f>
        <v>0</v>
      </c>
      <c r="G16" s="67">
        <f t="shared" si="2"/>
        <v>0</v>
      </c>
      <c r="H16" s="67" t="e">
        <f>(15000*'別表２(4)'!E$20/('別表２(3)'!E$30/12))</f>
        <v>#DIV/0!</v>
      </c>
      <c r="I16" s="67">
        <f t="shared" si="4"/>
        <v>71200</v>
      </c>
      <c r="J16" s="67" t="e">
        <f t="shared" si="3"/>
        <v>#DIV/0!</v>
      </c>
      <c r="K16" s="74">
        <f t="shared" si="0"/>
        <v>0</v>
      </c>
      <c r="L16" s="67">
        <f t="shared" si="1"/>
        <v>0</v>
      </c>
    </row>
    <row r="17" spans="1:12" ht="19.5" customHeight="1">
      <c r="A17" s="4" t="s">
        <v>112</v>
      </c>
      <c r="B17" s="52">
        <f>'別表（月額利用料）'!G10</f>
        <v>25000</v>
      </c>
      <c r="C17" s="52">
        <v>46940</v>
      </c>
      <c r="D17" s="52">
        <v>2150</v>
      </c>
      <c r="E17" s="5">
        <f>'別表２(2)'!N11</f>
        <v>0</v>
      </c>
      <c r="F17" s="5">
        <f>SUM('別表２(2)'!I11:M11)</f>
        <v>0</v>
      </c>
      <c r="G17" s="67">
        <f t="shared" si="2"/>
        <v>0</v>
      </c>
      <c r="H17" s="67" t="e">
        <f>(15000*'別表２(4)'!E$20/('別表２(3)'!E$30/12))</f>
        <v>#DIV/0!</v>
      </c>
      <c r="I17" s="67">
        <f t="shared" si="4"/>
        <v>71200</v>
      </c>
      <c r="J17" s="67" t="e">
        <f t="shared" si="3"/>
        <v>#DIV/0!</v>
      </c>
      <c r="K17" s="74">
        <f t="shared" si="0"/>
        <v>0</v>
      </c>
      <c r="L17" s="67">
        <f t="shared" si="1"/>
        <v>0</v>
      </c>
    </row>
    <row r="18" spans="1:12" ht="19.5" customHeight="1">
      <c r="A18" s="4" t="s">
        <v>113</v>
      </c>
      <c r="B18" s="52">
        <f>'別表（月額利用料）'!G11</f>
        <v>30000</v>
      </c>
      <c r="C18" s="52">
        <v>46940</v>
      </c>
      <c r="D18" s="52">
        <v>2150</v>
      </c>
      <c r="E18" s="5">
        <f>'別表２(2)'!N12</f>
        <v>0</v>
      </c>
      <c r="F18" s="5">
        <f>SUM('別表２(2)'!I12:M12)</f>
        <v>0</v>
      </c>
      <c r="G18" s="67">
        <f t="shared" si="2"/>
        <v>0</v>
      </c>
      <c r="H18" s="67" t="e">
        <f>(15000*'別表２(4)'!E$20/('別表２(3)'!E$30/12))</f>
        <v>#DIV/0!</v>
      </c>
      <c r="I18" s="67">
        <f t="shared" si="4"/>
        <v>71200</v>
      </c>
      <c r="J18" s="67" t="e">
        <f t="shared" si="3"/>
        <v>#DIV/0!</v>
      </c>
      <c r="K18" s="74">
        <f t="shared" si="0"/>
        <v>0</v>
      </c>
      <c r="L18" s="67">
        <f t="shared" si="1"/>
        <v>0</v>
      </c>
    </row>
    <row r="19" spans="1:12" ht="19.5" customHeight="1">
      <c r="A19" s="4" t="s">
        <v>114</v>
      </c>
      <c r="B19" s="52">
        <f>'別表（月額利用料）'!G12</f>
        <v>35000</v>
      </c>
      <c r="C19" s="52">
        <v>46940</v>
      </c>
      <c r="D19" s="52">
        <v>2150</v>
      </c>
      <c r="E19" s="5">
        <f>'別表２(2)'!N13</f>
        <v>0</v>
      </c>
      <c r="F19" s="5">
        <f>SUM('別表２(2)'!I13:M13)</f>
        <v>0</v>
      </c>
      <c r="G19" s="67">
        <f t="shared" si="2"/>
        <v>0</v>
      </c>
      <c r="H19" s="67" t="e">
        <f>(15000*'別表２(4)'!E$20/('別表２(3)'!E$30/12))</f>
        <v>#DIV/0!</v>
      </c>
      <c r="I19" s="67">
        <f t="shared" si="4"/>
        <v>71200</v>
      </c>
      <c r="J19" s="67" t="e">
        <f t="shared" si="3"/>
        <v>#DIV/0!</v>
      </c>
      <c r="K19" s="74">
        <f t="shared" si="0"/>
        <v>0</v>
      </c>
      <c r="L19" s="67">
        <f t="shared" si="1"/>
        <v>0</v>
      </c>
    </row>
    <row r="20" spans="1:12" ht="19.5" customHeight="1">
      <c r="A20" s="4" t="s">
        <v>115</v>
      </c>
      <c r="B20" s="52">
        <f>'別表（月額利用料）'!G13</f>
        <v>40000</v>
      </c>
      <c r="C20" s="52">
        <v>46940</v>
      </c>
      <c r="D20" s="52">
        <v>2150</v>
      </c>
      <c r="E20" s="5">
        <f>'別表２(2)'!N14</f>
        <v>0</v>
      </c>
      <c r="F20" s="5">
        <f>SUM('別表２(2)'!I14:M14)</f>
        <v>0</v>
      </c>
      <c r="G20" s="67">
        <f t="shared" si="2"/>
        <v>0</v>
      </c>
      <c r="H20" s="67" t="e">
        <f>(15000*'別表２(4)'!E$20/('別表２(3)'!E$30/12))</f>
        <v>#DIV/0!</v>
      </c>
      <c r="I20" s="67">
        <f t="shared" si="4"/>
        <v>71200</v>
      </c>
      <c r="J20" s="67" t="e">
        <f t="shared" si="3"/>
        <v>#DIV/0!</v>
      </c>
      <c r="K20" s="74">
        <f t="shared" si="0"/>
        <v>0</v>
      </c>
      <c r="L20" s="67">
        <f t="shared" si="1"/>
        <v>0</v>
      </c>
    </row>
    <row r="21" spans="1:12" ht="19.5" customHeight="1">
      <c r="A21" s="4" t="s">
        <v>116</v>
      </c>
      <c r="B21" s="52">
        <f>'別表（月額利用料）'!G14</f>
        <v>45000</v>
      </c>
      <c r="C21" s="52">
        <v>46940</v>
      </c>
      <c r="D21" s="52">
        <v>2150</v>
      </c>
      <c r="E21" s="5">
        <f>'別表２(2)'!N15</f>
        <v>0</v>
      </c>
      <c r="F21" s="5">
        <f>SUM('別表２(2)'!I15:M15)</f>
        <v>0</v>
      </c>
      <c r="G21" s="67">
        <f t="shared" si="2"/>
        <v>0</v>
      </c>
      <c r="H21" s="67" t="e">
        <f>(15000*'別表２(4)'!E$20/('別表２(3)'!E$30/12))</f>
        <v>#DIV/0!</v>
      </c>
      <c r="I21" s="67">
        <f t="shared" si="4"/>
        <v>71200</v>
      </c>
      <c r="J21" s="67" t="e">
        <f t="shared" si="3"/>
        <v>#DIV/0!</v>
      </c>
      <c r="K21" s="74">
        <f t="shared" si="0"/>
        <v>0</v>
      </c>
      <c r="L21" s="67">
        <f t="shared" si="1"/>
        <v>0</v>
      </c>
    </row>
    <row r="22" spans="1:12" ht="19.5" customHeight="1">
      <c r="A22" s="4" t="s">
        <v>117</v>
      </c>
      <c r="B22" s="52">
        <f>'別表（月額利用料）'!G15</f>
        <v>50000</v>
      </c>
      <c r="C22" s="52">
        <v>46940</v>
      </c>
      <c r="D22" s="52">
        <v>2150</v>
      </c>
      <c r="E22" s="5">
        <f>'別表２(2)'!N16</f>
        <v>0</v>
      </c>
      <c r="F22" s="5">
        <f>SUM('別表２(2)'!I16:M16)</f>
        <v>0</v>
      </c>
      <c r="G22" s="67">
        <f t="shared" si="2"/>
        <v>0</v>
      </c>
      <c r="H22" s="67" t="e">
        <f>(15000*'別表２(4)'!E$20/('別表２(3)'!E$30/12))</f>
        <v>#DIV/0!</v>
      </c>
      <c r="I22" s="67">
        <f t="shared" si="4"/>
        <v>71200</v>
      </c>
      <c r="J22" s="67" t="e">
        <f t="shared" si="3"/>
        <v>#DIV/0!</v>
      </c>
      <c r="K22" s="74">
        <f t="shared" si="0"/>
        <v>0</v>
      </c>
      <c r="L22" s="67">
        <f t="shared" si="1"/>
        <v>0</v>
      </c>
    </row>
    <row r="23" spans="1:12" ht="19.5" customHeight="1">
      <c r="A23" s="4" t="s">
        <v>118</v>
      </c>
      <c r="B23" s="52">
        <f>'別表（月額利用料）'!G16</f>
        <v>57000</v>
      </c>
      <c r="C23" s="52">
        <v>46940</v>
      </c>
      <c r="D23" s="52">
        <v>2150</v>
      </c>
      <c r="E23" s="5">
        <f>'別表２(2)'!N17</f>
        <v>0</v>
      </c>
      <c r="F23" s="5">
        <f>SUM('別表２(2)'!I17:M17)</f>
        <v>0</v>
      </c>
      <c r="G23" s="67">
        <f t="shared" si="2"/>
        <v>0</v>
      </c>
      <c r="H23" s="67" t="e">
        <f>(15000*'別表２(4)'!E$20/('別表２(3)'!E$30/12))</f>
        <v>#DIV/0!</v>
      </c>
      <c r="I23" s="67">
        <f t="shared" si="4"/>
        <v>71200</v>
      </c>
      <c r="J23" s="67" t="e">
        <f t="shared" si="3"/>
        <v>#DIV/0!</v>
      </c>
      <c r="K23" s="74">
        <f t="shared" si="0"/>
        <v>0</v>
      </c>
      <c r="L23" s="67">
        <f t="shared" si="1"/>
        <v>0</v>
      </c>
    </row>
    <row r="24" spans="1:12" ht="19.5" customHeight="1">
      <c r="A24" s="4" t="s">
        <v>119</v>
      </c>
      <c r="B24" s="52">
        <f>'別表（月額利用料）'!G17</f>
        <v>64000</v>
      </c>
      <c r="C24" s="52">
        <v>46940</v>
      </c>
      <c r="D24" s="52">
        <v>2150</v>
      </c>
      <c r="E24" s="5">
        <f>'別表２(2)'!N18</f>
        <v>0</v>
      </c>
      <c r="F24" s="5">
        <f>SUM('別表２(2)'!I18:M18)</f>
        <v>0</v>
      </c>
      <c r="G24" s="67">
        <f t="shared" si="2"/>
        <v>0</v>
      </c>
      <c r="H24" s="67" t="e">
        <f>(15000*'別表２(4)'!E$20/('別表２(3)'!E$30/12))</f>
        <v>#DIV/0!</v>
      </c>
      <c r="I24" s="67">
        <f t="shared" si="4"/>
        <v>71200</v>
      </c>
      <c r="J24" s="67" t="e">
        <f t="shared" si="3"/>
        <v>#DIV/0!</v>
      </c>
      <c r="K24" s="74">
        <f t="shared" si="0"/>
        <v>0</v>
      </c>
      <c r="L24" s="67">
        <f t="shared" si="1"/>
        <v>0</v>
      </c>
    </row>
    <row r="25" spans="1:12" ht="19.5" customHeight="1">
      <c r="A25" s="4" t="s">
        <v>120</v>
      </c>
      <c r="B25" s="68">
        <v>71000</v>
      </c>
      <c r="C25" s="52">
        <v>46940</v>
      </c>
      <c r="D25" s="52">
        <v>2150</v>
      </c>
      <c r="E25" s="5">
        <f>'別表２(2)'!N19</f>
        <v>0</v>
      </c>
      <c r="F25" s="5">
        <f>SUM('別表２(2)'!I19:M19)</f>
        <v>0</v>
      </c>
      <c r="G25" s="67">
        <f t="shared" si="2"/>
        <v>0</v>
      </c>
      <c r="H25" s="67" t="e">
        <f>(15000*'別表２(4)'!E$20/('別表２(3)'!E$30/12))</f>
        <v>#DIV/0!</v>
      </c>
      <c r="I25" s="67">
        <f t="shared" si="4"/>
        <v>71200</v>
      </c>
      <c r="J25" s="67" t="e">
        <f t="shared" si="3"/>
        <v>#DIV/0!</v>
      </c>
      <c r="K25" s="74">
        <f t="shared" si="0"/>
        <v>0</v>
      </c>
      <c r="L25" s="67">
        <f t="shared" si="1"/>
        <v>0</v>
      </c>
    </row>
    <row r="26" spans="1:12" ht="19.5" customHeight="1">
      <c r="A26" s="4" t="s">
        <v>121</v>
      </c>
      <c r="B26" s="68">
        <v>71200</v>
      </c>
      <c r="C26" s="52">
        <v>46940</v>
      </c>
      <c r="D26" s="52">
        <v>2150</v>
      </c>
      <c r="E26" s="5">
        <f>'別表２(2)'!N20</f>
        <v>0</v>
      </c>
      <c r="F26" s="5">
        <f>SUM('別表２(2)'!I20:M20)</f>
        <v>0</v>
      </c>
      <c r="G26" s="67">
        <f t="shared" si="2"/>
        <v>0</v>
      </c>
      <c r="H26" s="67" t="e">
        <f>(15000*'別表２(4)'!E$20/('別表２(3)'!E$30/12))</f>
        <v>#DIV/0!</v>
      </c>
      <c r="I26" s="67">
        <f>I25</f>
        <v>71200</v>
      </c>
      <c r="J26" s="67" t="e">
        <f t="shared" si="3"/>
        <v>#DIV/0!</v>
      </c>
      <c r="K26" s="74">
        <f t="shared" si="0"/>
        <v>0</v>
      </c>
      <c r="L26" s="67">
        <f t="shared" si="1"/>
        <v>0</v>
      </c>
    </row>
    <row r="27" spans="1:12" ht="19.5" customHeight="1">
      <c r="A27" s="4" t="s">
        <v>122</v>
      </c>
      <c r="B27" s="68"/>
      <c r="C27" s="52"/>
      <c r="D27" s="52"/>
      <c r="E27" s="5"/>
      <c r="F27" s="5"/>
      <c r="G27" s="67"/>
      <c r="H27" s="67"/>
      <c r="I27" s="67"/>
      <c r="J27" s="67"/>
      <c r="K27" s="74"/>
      <c r="L27" s="67"/>
    </row>
    <row r="28" spans="1:12" ht="19.5" customHeight="1">
      <c r="A28" s="4" t="s">
        <v>123</v>
      </c>
      <c r="B28" s="68"/>
      <c r="C28" s="52"/>
      <c r="D28" s="52"/>
      <c r="E28" s="5"/>
      <c r="F28" s="5"/>
      <c r="G28" s="67"/>
      <c r="H28" s="67"/>
      <c r="I28" s="67"/>
      <c r="J28" s="67"/>
      <c r="K28" s="74"/>
      <c r="L28" s="67"/>
    </row>
    <row r="29" spans="1:12" ht="19.5" customHeight="1">
      <c r="A29" s="4" t="s">
        <v>124</v>
      </c>
      <c r="B29" s="68"/>
      <c r="C29" s="52"/>
      <c r="D29" s="52"/>
      <c r="E29" s="5"/>
      <c r="F29" s="5"/>
      <c r="G29" s="67"/>
      <c r="H29" s="67"/>
      <c r="I29" s="67"/>
      <c r="J29" s="67"/>
      <c r="K29" s="74"/>
      <c r="L29" s="67"/>
    </row>
    <row r="30" spans="1:12" ht="19.5" customHeight="1">
      <c r="A30" s="69" t="s">
        <v>105</v>
      </c>
      <c r="B30" s="70"/>
      <c r="C30" s="70"/>
      <c r="D30" s="70"/>
      <c r="E30" s="71">
        <f>SUM(E11:E29)</f>
        <v>0</v>
      </c>
      <c r="F30" s="71">
        <f>SUM(F11:F29)</f>
        <v>0</v>
      </c>
      <c r="G30" s="72">
        <f>SUM(G11:G29)</f>
        <v>0</v>
      </c>
      <c r="H30" s="148"/>
      <c r="I30" s="73"/>
      <c r="J30" s="72" t="e">
        <f>SUM(J11:J29)</f>
        <v>#DIV/0!</v>
      </c>
      <c r="K30" s="75">
        <f>SUM(K11:K29)</f>
        <v>0</v>
      </c>
      <c r="L30" s="75">
        <f>SUM(L11:L29)</f>
        <v>0</v>
      </c>
    </row>
    <row r="31" spans="1:12" ht="24.75" customHeight="1">
      <c r="A31" s="128" t="s">
        <v>225</v>
      </c>
      <c r="B31" s="191"/>
      <c r="C31" s="191"/>
      <c r="D31" s="191"/>
      <c r="E31" s="191"/>
      <c r="F31" s="191"/>
      <c r="G31" s="191"/>
      <c r="H31" s="191"/>
      <c r="I31" s="191"/>
      <c r="J31" s="191"/>
      <c r="K31" s="191"/>
      <c r="L31" s="191"/>
    </row>
    <row r="32" spans="1:12" ht="24.75" customHeight="1">
      <c r="A32" s="191" t="s">
        <v>226</v>
      </c>
      <c r="B32" s="191"/>
      <c r="C32" s="191"/>
      <c r="D32" s="191"/>
      <c r="E32" s="191"/>
      <c r="F32" s="191"/>
      <c r="G32" s="191"/>
      <c r="H32" s="191"/>
      <c r="I32" s="191"/>
      <c r="J32" s="191"/>
      <c r="K32" s="191"/>
      <c r="L32" s="191"/>
    </row>
    <row r="33" spans="1:12" ht="24.75" customHeight="1">
      <c r="A33" s="187" t="s">
        <v>227</v>
      </c>
      <c r="B33" s="187"/>
      <c r="C33" s="187"/>
      <c r="D33" s="187"/>
      <c r="E33" s="187"/>
      <c r="F33" s="187"/>
      <c r="G33" s="187"/>
      <c r="H33" s="187"/>
      <c r="I33" s="187"/>
      <c r="J33" s="187"/>
      <c r="K33" s="187"/>
      <c r="L33" s="187"/>
    </row>
  </sheetData>
  <sheetProtection/>
  <mergeCells count="23">
    <mergeCell ref="C4:C5"/>
    <mergeCell ref="E7:E10"/>
    <mergeCell ref="F7:F10"/>
    <mergeCell ref="G7:G10"/>
    <mergeCell ref="A4:A5"/>
    <mergeCell ref="E4:E5"/>
    <mergeCell ref="A33:L33"/>
    <mergeCell ref="B4:B5"/>
    <mergeCell ref="F4:F5"/>
    <mergeCell ref="J9:J10"/>
    <mergeCell ref="A7:A10"/>
    <mergeCell ref="K5:L5"/>
    <mergeCell ref="D4:D5"/>
    <mergeCell ref="L7:L10"/>
    <mergeCell ref="B31:L31"/>
    <mergeCell ref="A32:L32"/>
    <mergeCell ref="I9:I10"/>
    <mergeCell ref="K7:K10"/>
    <mergeCell ref="B7:B10"/>
    <mergeCell ref="C7:C10"/>
    <mergeCell ref="D7:D10"/>
    <mergeCell ref="I7:J8"/>
    <mergeCell ref="H7:H10"/>
  </mergeCells>
  <printOptions/>
  <pageMargins left="0.7868055555555555" right="0.7868055555555555" top="0.7868055555555555" bottom="0.7868055555555555" header="0.5111111111111111" footer="0.5111111111111111"/>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dimension ref="A1:J25"/>
  <sheetViews>
    <sheetView showGridLines="0" zoomScale="91" zoomScaleNormal="91" zoomScalePageLayoutView="0" workbookViewId="0" topLeftCell="A1">
      <selection activeCell="D9" sqref="D9"/>
    </sheetView>
  </sheetViews>
  <sheetFormatPr defaultColWidth="9.00390625" defaultRowHeight="13.5"/>
  <cols>
    <col min="1" max="1" width="5.625" style="1" customWidth="1"/>
    <col min="2" max="2" width="9.75390625" style="1" customWidth="1"/>
    <col min="3" max="9" width="15.625" style="1" customWidth="1"/>
    <col min="10" max="10" width="10.625" style="1" customWidth="1"/>
    <col min="11" max="16384" width="9.00390625" style="1" customWidth="1"/>
  </cols>
  <sheetData>
    <row r="1" spans="7:9" ht="15" customHeight="1">
      <c r="G1" s="194" t="s">
        <v>242</v>
      </c>
      <c r="H1" s="177">
        <f>'別表１'!G4</f>
        <v>0</v>
      </c>
      <c r="I1" s="177"/>
    </row>
    <row r="2" spans="1:9" ht="21.75" customHeight="1">
      <c r="A2" s="1" t="s">
        <v>292</v>
      </c>
      <c r="G2" s="195"/>
      <c r="H2" s="196"/>
      <c r="I2" s="196"/>
    </row>
    <row r="3" spans="1:9" ht="21.75" customHeight="1">
      <c r="A3" s="202" t="s">
        <v>137</v>
      </c>
      <c r="B3" s="203"/>
      <c r="C3" s="204"/>
      <c r="D3" s="210" t="s">
        <v>241</v>
      </c>
      <c r="E3" s="210"/>
      <c r="F3" s="210" t="s">
        <v>138</v>
      </c>
      <c r="G3" s="210"/>
      <c r="H3" s="210" t="s">
        <v>138</v>
      </c>
      <c r="I3" s="210"/>
    </row>
    <row r="4" spans="1:9" ht="21.75" customHeight="1">
      <c r="A4" s="180" t="s">
        <v>139</v>
      </c>
      <c r="B4" s="180"/>
      <c r="C4" s="180"/>
      <c r="D4" s="180" t="s">
        <v>140</v>
      </c>
      <c r="E4" s="181" t="s">
        <v>141</v>
      </c>
      <c r="F4" s="180" t="s">
        <v>140</v>
      </c>
      <c r="G4" s="181" t="s">
        <v>141</v>
      </c>
      <c r="H4" s="180" t="s">
        <v>140</v>
      </c>
      <c r="I4" s="181" t="s">
        <v>141</v>
      </c>
    </row>
    <row r="5" spans="1:9" ht="21.75" customHeight="1">
      <c r="A5" s="180"/>
      <c r="B5" s="180"/>
      <c r="C5" s="180"/>
      <c r="D5" s="180"/>
      <c r="E5" s="181"/>
      <c r="F5" s="180"/>
      <c r="G5" s="181"/>
      <c r="H5" s="180"/>
      <c r="I5" s="181"/>
    </row>
    <row r="6" spans="1:9" ht="21.75" customHeight="1">
      <c r="A6" s="180"/>
      <c r="B6" s="180"/>
      <c r="C6" s="180"/>
      <c r="D6" s="180"/>
      <c r="E6" s="181"/>
      <c r="F6" s="180"/>
      <c r="G6" s="181"/>
      <c r="H6" s="180"/>
      <c r="I6" s="181"/>
    </row>
    <row r="7" spans="1:9" ht="21.75" customHeight="1">
      <c r="A7" s="180" t="s">
        <v>146</v>
      </c>
      <c r="B7" s="180"/>
      <c r="C7" s="180"/>
      <c r="D7" s="136">
        <v>71200</v>
      </c>
      <c r="E7" s="52"/>
      <c r="F7" s="52"/>
      <c r="G7" s="52"/>
      <c r="H7" s="52"/>
      <c r="I7" s="52"/>
    </row>
    <row r="8" spans="1:9" ht="21.75" customHeight="1">
      <c r="A8" s="209" t="s">
        <v>148</v>
      </c>
      <c r="B8" s="202" t="s">
        <v>149</v>
      </c>
      <c r="C8" s="204"/>
      <c r="D8" s="137"/>
      <c r="E8" s="53"/>
      <c r="F8" s="54"/>
      <c r="G8" s="55"/>
      <c r="H8" s="54"/>
      <c r="I8" s="55"/>
    </row>
    <row r="9" spans="1:9" ht="21.75" customHeight="1">
      <c r="A9" s="209"/>
      <c r="B9" s="202" t="s">
        <v>151</v>
      </c>
      <c r="C9" s="204"/>
      <c r="D9" s="138">
        <f>D7*'別表２(3)'!F4</f>
        <v>0</v>
      </c>
      <c r="E9" s="52"/>
      <c r="F9" s="52"/>
      <c r="G9" s="52"/>
      <c r="H9" s="52"/>
      <c r="I9" s="52"/>
    </row>
    <row r="10" spans="1:9" ht="21.75" customHeight="1">
      <c r="A10" s="207" t="s">
        <v>87</v>
      </c>
      <c r="B10" s="207"/>
      <c r="C10" s="207"/>
      <c r="D10" s="52">
        <f>SUM(D7:D9)</f>
        <v>71200</v>
      </c>
      <c r="E10" s="52"/>
      <c r="F10" s="52"/>
      <c r="G10" s="52"/>
      <c r="H10" s="52"/>
      <c r="I10" s="52"/>
    </row>
    <row r="11" spans="1:9" ht="21.75" customHeight="1">
      <c r="A11" s="56" t="s">
        <v>154</v>
      </c>
      <c r="B11" s="56"/>
      <c r="C11" s="56"/>
      <c r="D11" s="56"/>
      <c r="E11" s="56"/>
      <c r="F11" s="56"/>
      <c r="G11" s="56"/>
      <c r="H11" s="56"/>
      <c r="I11" s="56"/>
    </row>
    <row r="12" ht="15" customHeight="1"/>
    <row r="13" spans="1:5" ht="21.75" customHeight="1">
      <c r="A13" s="57" t="s">
        <v>229</v>
      </c>
      <c r="B13" s="57"/>
      <c r="D13" s="194" t="s">
        <v>230</v>
      </c>
      <c r="E13" s="194"/>
    </row>
    <row r="14" spans="1:5" ht="15" customHeight="1">
      <c r="A14" s="57"/>
      <c r="B14" s="57"/>
      <c r="D14" s="129"/>
      <c r="E14" s="129"/>
    </row>
    <row r="15" spans="1:10" ht="21.75" customHeight="1">
      <c r="A15" s="198" t="s">
        <v>25</v>
      </c>
      <c r="B15" s="198"/>
      <c r="C15" s="199" t="s">
        <v>142</v>
      </c>
      <c r="D15" s="200"/>
      <c r="E15" s="201"/>
      <c r="F15" s="1" t="s">
        <v>225</v>
      </c>
      <c r="J15" s="127"/>
    </row>
    <row r="16" spans="1:10" ht="21.75" customHeight="1">
      <c r="A16" s="198"/>
      <c r="B16" s="198"/>
      <c r="C16" s="58" t="s">
        <v>143</v>
      </c>
      <c r="D16" s="59" t="s">
        <v>144</v>
      </c>
      <c r="E16" s="60" t="s">
        <v>105</v>
      </c>
      <c r="F16" s="1" t="s">
        <v>232</v>
      </c>
      <c r="J16" s="127"/>
    </row>
    <row r="17" spans="1:10" ht="21.75" customHeight="1">
      <c r="A17" s="198" t="s">
        <v>145</v>
      </c>
      <c r="B17" s="198"/>
      <c r="C17" s="139"/>
      <c r="D17" s="141"/>
      <c r="E17" s="60">
        <f aca="true" t="shared" si="0" ref="E17:E25">SUM(C17:D17)</f>
        <v>0</v>
      </c>
      <c r="F17" s="1" t="s">
        <v>233</v>
      </c>
      <c r="J17" s="208"/>
    </row>
    <row r="18" spans="1:10" ht="21.75" customHeight="1">
      <c r="A18" s="198" t="s">
        <v>147</v>
      </c>
      <c r="B18" s="198"/>
      <c r="C18" s="139"/>
      <c r="D18" s="141"/>
      <c r="E18" s="60">
        <f t="shared" si="0"/>
        <v>0</v>
      </c>
      <c r="F18" s="1" t="s">
        <v>234</v>
      </c>
      <c r="J18" s="208"/>
    </row>
    <row r="19" spans="1:9" ht="21.75" customHeight="1">
      <c r="A19" s="198" t="s">
        <v>150</v>
      </c>
      <c r="B19" s="198"/>
      <c r="C19" s="139"/>
      <c r="D19" s="141"/>
      <c r="E19" s="60">
        <f t="shared" si="0"/>
        <v>0</v>
      </c>
      <c r="F19" s="205" t="s">
        <v>231</v>
      </c>
      <c r="G19" s="206"/>
      <c r="H19" s="206"/>
      <c r="I19" s="206"/>
    </row>
    <row r="20" spans="1:5" ht="21.75" customHeight="1">
      <c r="A20" s="198" t="s">
        <v>152</v>
      </c>
      <c r="B20" s="198"/>
      <c r="C20" s="139"/>
      <c r="D20" s="141"/>
      <c r="E20" s="60">
        <f t="shared" si="0"/>
        <v>0</v>
      </c>
    </row>
    <row r="21" spans="1:5" ht="21.75" customHeight="1">
      <c r="A21" s="198" t="s">
        <v>153</v>
      </c>
      <c r="B21" s="198"/>
      <c r="C21" s="139"/>
      <c r="D21" s="141"/>
      <c r="E21" s="60">
        <f t="shared" si="0"/>
        <v>0</v>
      </c>
    </row>
    <row r="22" spans="1:5" ht="21.75" customHeight="1">
      <c r="A22" s="198" t="s">
        <v>155</v>
      </c>
      <c r="B22" s="198"/>
      <c r="C22" s="139"/>
      <c r="D22" s="141"/>
      <c r="E22" s="60">
        <f t="shared" si="0"/>
        <v>0</v>
      </c>
    </row>
    <row r="23" spans="1:5" ht="21.75" customHeight="1">
      <c r="A23" s="198" t="s">
        <v>156</v>
      </c>
      <c r="B23" s="198"/>
      <c r="C23" s="139"/>
      <c r="D23" s="141"/>
      <c r="E23" s="60">
        <f t="shared" si="0"/>
        <v>0</v>
      </c>
    </row>
    <row r="24" spans="1:5" ht="21.75" customHeight="1" thickBot="1">
      <c r="A24" s="197" t="s">
        <v>157</v>
      </c>
      <c r="B24" s="197"/>
      <c r="C24" s="142"/>
      <c r="D24" s="143"/>
      <c r="E24" s="61">
        <f t="shared" si="0"/>
        <v>0</v>
      </c>
    </row>
    <row r="25" spans="1:5" ht="21.75" customHeight="1" thickTop="1">
      <c r="A25" s="211" t="s">
        <v>105</v>
      </c>
      <c r="B25" s="211"/>
      <c r="C25" s="62">
        <f>SUM(C17:C24)</f>
        <v>0</v>
      </c>
      <c r="D25" s="63">
        <f>SUM(D17:D24)</f>
        <v>0</v>
      </c>
      <c r="E25" s="64">
        <f t="shared" si="0"/>
        <v>0</v>
      </c>
    </row>
    <row r="26" ht="21.75" customHeight="1"/>
    <row r="27" ht="21.75" customHeight="1"/>
    <row r="28" ht="21.75" customHeight="1"/>
  </sheetData>
  <sheetProtection/>
  <mergeCells count="32">
    <mergeCell ref="D3:E3"/>
    <mergeCell ref="F3:G3"/>
    <mergeCell ref="H3:I3"/>
    <mergeCell ref="A4:C6"/>
    <mergeCell ref="D4:D6"/>
    <mergeCell ref="A25:B25"/>
    <mergeCell ref="A19:B19"/>
    <mergeCell ref="A20:B20"/>
    <mergeCell ref="A21:B21"/>
    <mergeCell ref="A22:B22"/>
    <mergeCell ref="A23:B23"/>
    <mergeCell ref="J17:J18"/>
    <mergeCell ref="A18:B18"/>
    <mergeCell ref="A8:A9"/>
    <mergeCell ref="B8:C8"/>
    <mergeCell ref="B9:C9"/>
    <mergeCell ref="G4:G6"/>
    <mergeCell ref="H4:H6"/>
    <mergeCell ref="I4:I6"/>
    <mergeCell ref="D13:E13"/>
    <mergeCell ref="A10:C10"/>
    <mergeCell ref="A7:C7"/>
    <mergeCell ref="G1:G2"/>
    <mergeCell ref="H1:I2"/>
    <mergeCell ref="A24:B24"/>
    <mergeCell ref="A15:B16"/>
    <mergeCell ref="C15:E15"/>
    <mergeCell ref="A17:B17"/>
    <mergeCell ref="E4:E6"/>
    <mergeCell ref="A3:C3"/>
    <mergeCell ref="F19:I19"/>
    <mergeCell ref="F4:F6"/>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25"/>
  <sheetViews>
    <sheetView showGridLines="0" zoomScalePageLayoutView="0" workbookViewId="0" topLeftCell="A10">
      <selection activeCell="I4" sqref="I4"/>
    </sheetView>
  </sheetViews>
  <sheetFormatPr defaultColWidth="9.00390625" defaultRowHeight="13.5"/>
  <cols>
    <col min="1" max="1" width="9.00390625" style="24" bestFit="1" customWidth="1"/>
    <col min="2" max="2" width="10.625" style="25" customWidth="1"/>
    <col min="3" max="3" width="4.625" style="24" customWidth="1"/>
    <col min="4" max="4" width="4.625" style="26" customWidth="1"/>
    <col min="5" max="5" width="10.625" style="25" customWidth="1"/>
    <col min="6" max="6" width="4.625" style="24" customWidth="1"/>
    <col min="7" max="7" width="19.75390625" style="27" customWidth="1"/>
    <col min="8" max="8" width="13.625" style="27" customWidth="1"/>
    <col min="9" max="10" width="13.625" style="26" customWidth="1"/>
    <col min="11" max="11" width="13.625" style="24" customWidth="1"/>
    <col min="12" max="12" width="9.00390625" style="24" bestFit="1" customWidth="1"/>
    <col min="13" max="16384" width="9.00390625" style="24" customWidth="1"/>
  </cols>
  <sheetData>
    <row r="1" spans="1:11" ht="24.75" customHeight="1">
      <c r="A1" s="25" t="s">
        <v>295</v>
      </c>
      <c r="I1" s="129" t="s">
        <v>242</v>
      </c>
      <c r="J1" s="214">
        <f>'別表１'!G4</f>
        <v>0</v>
      </c>
      <c r="K1" s="214"/>
    </row>
    <row r="2" ht="18" customHeight="1"/>
    <row r="3" spans="1:11" ht="24.75" customHeight="1">
      <c r="A3" s="212" t="s">
        <v>177</v>
      </c>
      <c r="B3" s="212"/>
      <c r="C3" s="212"/>
      <c r="D3" s="212"/>
      <c r="E3" s="212"/>
      <c r="F3" s="212"/>
      <c r="G3" s="28" t="s">
        <v>178</v>
      </c>
      <c r="H3" s="29" t="s">
        <v>129</v>
      </c>
      <c r="I3" s="36" t="s">
        <v>179</v>
      </c>
      <c r="J3" s="37" t="s">
        <v>180</v>
      </c>
      <c r="K3" s="36" t="s">
        <v>181</v>
      </c>
    </row>
    <row r="4" spans="1:11" ht="24.75" customHeight="1">
      <c r="A4" s="30" t="s">
        <v>176</v>
      </c>
      <c r="B4" s="31">
        <v>1500000</v>
      </c>
      <c r="C4" s="19" t="s">
        <v>19</v>
      </c>
      <c r="D4" s="15" t="s">
        <v>182</v>
      </c>
      <c r="E4" s="32"/>
      <c r="F4" s="23"/>
      <c r="G4" s="33">
        <v>10000</v>
      </c>
      <c r="H4" s="33">
        <v>46940</v>
      </c>
      <c r="I4" s="144"/>
      <c r="J4" s="144"/>
      <c r="K4" s="33">
        <f>SUM(G4:J4)</f>
        <v>56940</v>
      </c>
    </row>
    <row r="5" spans="1:11" ht="24.75" customHeight="1">
      <c r="A5" s="30" t="s">
        <v>176</v>
      </c>
      <c r="B5" s="31" t="s">
        <v>183</v>
      </c>
      <c r="C5" s="19"/>
      <c r="D5" s="15"/>
      <c r="E5" s="32"/>
      <c r="F5" s="23"/>
      <c r="G5" s="33">
        <v>7000</v>
      </c>
      <c r="H5" s="33">
        <v>46940</v>
      </c>
      <c r="I5" s="144"/>
      <c r="J5" s="144"/>
      <c r="K5" s="33">
        <f aca="true" t="shared" si="0" ref="K5:K19">SUM(G5:J5)</f>
        <v>53940</v>
      </c>
    </row>
    <row r="6" spans="1:11" ht="24.75" customHeight="1">
      <c r="A6" s="30" t="s">
        <v>108</v>
      </c>
      <c r="B6" s="31">
        <v>1500001</v>
      </c>
      <c r="C6" s="19" t="s">
        <v>19</v>
      </c>
      <c r="D6" s="15" t="s">
        <v>184</v>
      </c>
      <c r="E6" s="32">
        <v>1600000</v>
      </c>
      <c r="F6" s="23" t="s">
        <v>19</v>
      </c>
      <c r="G6" s="33">
        <v>13000</v>
      </c>
      <c r="H6" s="33">
        <v>46940</v>
      </c>
      <c r="I6" s="144"/>
      <c r="J6" s="144"/>
      <c r="K6" s="33">
        <f t="shared" si="0"/>
        <v>59940</v>
      </c>
    </row>
    <row r="7" spans="1:11" ht="24.75" customHeight="1">
      <c r="A7" s="30" t="s">
        <v>109</v>
      </c>
      <c r="B7" s="31">
        <v>1600001</v>
      </c>
      <c r="C7" s="19" t="s">
        <v>19</v>
      </c>
      <c r="D7" s="15" t="s">
        <v>184</v>
      </c>
      <c r="E7" s="32">
        <v>1700000</v>
      </c>
      <c r="F7" s="23" t="s">
        <v>19</v>
      </c>
      <c r="G7" s="33">
        <v>16000</v>
      </c>
      <c r="H7" s="33">
        <v>46940</v>
      </c>
      <c r="I7" s="144"/>
      <c r="J7" s="144"/>
      <c r="K7" s="33">
        <f t="shared" si="0"/>
        <v>62940</v>
      </c>
    </row>
    <row r="8" spans="1:11" ht="24.75" customHeight="1">
      <c r="A8" s="30" t="s">
        <v>110</v>
      </c>
      <c r="B8" s="31">
        <v>1700001</v>
      </c>
      <c r="C8" s="19" t="s">
        <v>19</v>
      </c>
      <c r="D8" s="15" t="s">
        <v>184</v>
      </c>
      <c r="E8" s="32">
        <v>1800000</v>
      </c>
      <c r="F8" s="23" t="s">
        <v>19</v>
      </c>
      <c r="G8" s="33">
        <v>19000</v>
      </c>
      <c r="H8" s="33">
        <v>46940</v>
      </c>
      <c r="I8" s="144"/>
      <c r="J8" s="144"/>
      <c r="K8" s="33">
        <f t="shared" si="0"/>
        <v>65940</v>
      </c>
    </row>
    <row r="9" spans="1:11" ht="24.75" customHeight="1">
      <c r="A9" s="30" t="s">
        <v>111</v>
      </c>
      <c r="B9" s="31">
        <v>1800001</v>
      </c>
      <c r="C9" s="19" t="s">
        <v>19</v>
      </c>
      <c r="D9" s="15" t="s">
        <v>184</v>
      </c>
      <c r="E9" s="32">
        <v>1900000</v>
      </c>
      <c r="F9" s="23" t="s">
        <v>19</v>
      </c>
      <c r="G9" s="33">
        <v>22000</v>
      </c>
      <c r="H9" s="33">
        <v>46940</v>
      </c>
      <c r="I9" s="144"/>
      <c r="J9" s="144"/>
      <c r="K9" s="33">
        <f t="shared" si="0"/>
        <v>68940</v>
      </c>
    </row>
    <row r="10" spans="1:11" ht="24.75" customHeight="1">
      <c r="A10" s="30" t="s">
        <v>112</v>
      </c>
      <c r="B10" s="31">
        <v>1900001</v>
      </c>
      <c r="C10" s="19" t="s">
        <v>19</v>
      </c>
      <c r="D10" s="15" t="s">
        <v>184</v>
      </c>
      <c r="E10" s="32">
        <v>2000000</v>
      </c>
      <c r="F10" s="23" t="s">
        <v>19</v>
      </c>
      <c r="G10" s="33">
        <v>25000</v>
      </c>
      <c r="H10" s="33">
        <v>46940</v>
      </c>
      <c r="I10" s="144"/>
      <c r="J10" s="144"/>
      <c r="K10" s="33">
        <f t="shared" si="0"/>
        <v>71940</v>
      </c>
    </row>
    <row r="11" spans="1:11" ht="24.75" customHeight="1">
      <c r="A11" s="30" t="s">
        <v>113</v>
      </c>
      <c r="B11" s="31">
        <v>2000001</v>
      </c>
      <c r="C11" s="19" t="s">
        <v>19</v>
      </c>
      <c r="D11" s="15" t="s">
        <v>184</v>
      </c>
      <c r="E11" s="32">
        <v>2100000</v>
      </c>
      <c r="F11" s="23" t="s">
        <v>19</v>
      </c>
      <c r="G11" s="33">
        <v>30000</v>
      </c>
      <c r="H11" s="33">
        <v>46940</v>
      </c>
      <c r="I11" s="144"/>
      <c r="J11" s="144"/>
      <c r="K11" s="33">
        <f t="shared" si="0"/>
        <v>76940</v>
      </c>
    </row>
    <row r="12" spans="1:11" ht="24.75" customHeight="1">
      <c r="A12" s="30" t="s">
        <v>114</v>
      </c>
      <c r="B12" s="31">
        <v>2100001</v>
      </c>
      <c r="C12" s="19" t="s">
        <v>19</v>
      </c>
      <c r="D12" s="15" t="s">
        <v>184</v>
      </c>
      <c r="E12" s="32">
        <v>2200000</v>
      </c>
      <c r="F12" s="23" t="s">
        <v>19</v>
      </c>
      <c r="G12" s="33">
        <v>35000</v>
      </c>
      <c r="H12" s="33">
        <v>46940</v>
      </c>
      <c r="I12" s="144"/>
      <c r="J12" s="144"/>
      <c r="K12" s="33">
        <f t="shared" si="0"/>
        <v>81940</v>
      </c>
    </row>
    <row r="13" spans="1:11" ht="24.75" customHeight="1">
      <c r="A13" s="30" t="s">
        <v>115</v>
      </c>
      <c r="B13" s="31">
        <v>2200001</v>
      </c>
      <c r="C13" s="19" t="s">
        <v>19</v>
      </c>
      <c r="D13" s="15" t="s">
        <v>184</v>
      </c>
      <c r="E13" s="32">
        <v>2300000</v>
      </c>
      <c r="F13" s="23" t="s">
        <v>19</v>
      </c>
      <c r="G13" s="34">
        <v>40000</v>
      </c>
      <c r="H13" s="33">
        <v>46940</v>
      </c>
      <c r="I13" s="144"/>
      <c r="J13" s="144"/>
      <c r="K13" s="33">
        <f t="shared" si="0"/>
        <v>86940</v>
      </c>
    </row>
    <row r="14" spans="1:11" ht="24.75" customHeight="1">
      <c r="A14" s="30" t="s">
        <v>116</v>
      </c>
      <c r="B14" s="31">
        <v>2300001</v>
      </c>
      <c r="C14" s="19" t="s">
        <v>19</v>
      </c>
      <c r="D14" s="15" t="s">
        <v>184</v>
      </c>
      <c r="E14" s="32">
        <v>2400000</v>
      </c>
      <c r="F14" s="23" t="s">
        <v>19</v>
      </c>
      <c r="G14" s="34">
        <v>45000</v>
      </c>
      <c r="H14" s="33">
        <v>46940</v>
      </c>
      <c r="I14" s="144"/>
      <c r="J14" s="144"/>
      <c r="K14" s="33">
        <f t="shared" si="0"/>
        <v>91940</v>
      </c>
    </row>
    <row r="15" spans="1:11" ht="24.75" customHeight="1">
      <c r="A15" s="30" t="s">
        <v>117</v>
      </c>
      <c r="B15" s="31">
        <v>2400001</v>
      </c>
      <c r="C15" s="19" t="s">
        <v>19</v>
      </c>
      <c r="D15" s="15" t="s">
        <v>184</v>
      </c>
      <c r="E15" s="32">
        <v>2500000</v>
      </c>
      <c r="F15" s="23" t="s">
        <v>19</v>
      </c>
      <c r="G15" s="34">
        <v>50000</v>
      </c>
      <c r="H15" s="33">
        <v>46940</v>
      </c>
      <c r="I15" s="144"/>
      <c r="J15" s="144"/>
      <c r="K15" s="33">
        <f t="shared" si="0"/>
        <v>96940</v>
      </c>
    </row>
    <row r="16" spans="1:11" ht="24.75" customHeight="1">
      <c r="A16" s="30" t="s">
        <v>118</v>
      </c>
      <c r="B16" s="31">
        <v>2500001</v>
      </c>
      <c r="C16" s="19" t="s">
        <v>19</v>
      </c>
      <c r="D16" s="15" t="s">
        <v>184</v>
      </c>
      <c r="E16" s="32">
        <v>2600000</v>
      </c>
      <c r="F16" s="23" t="s">
        <v>19</v>
      </c>
      <c r="G16" s="34">
        <v>57000</v>
      </c>
      <c r="H16" s="33">
        <v>46940</v>
      </c>
      <c r="I16" s="144"/>
      <c r="J16" s="144"/>
      <c r="K16" s="33">
        <f t="shared" si="0"/>
        <v>103940</v>
      </c>
    </row>
    <row r="17" spans="1:11" ht="24.75" customHeight="1">
      <c r="A17" s="30" t="s">
        <v>119</v>
      </c>
      <c r="B17" s="31">
        <v>2600001</v>
      </c>
      <c r="C17" s="19" t="s">
        <v>19</v>
      </c>
      <c r="D17" s="15" t="s">
        <v>184</v>
      </c>
      <c r="E17" s="32">
        <v>2700000</v>
      </c>
      <c r="F17" s="23" t="s">
        <v>19</v>
      </c>
      <c r="G17" s="34">
        <v>64000</v>
      </c>
      <c r="H17" s="33">
        <v>46940</v>
      </c>
      <c r="I17" s="144"/>
      <c r="J17" s="144"/>
      <c r="K17" s="33">
        <f t="shared" si="0"/>
        <v>110940</v>
      </c>
    </row>
    <row r="18" spans="1:11" ht="24.75" customHeight="1">
      <c r="A18" s="30" t="s">
        <v>120</v>
      </c>
      <c r="B18" s="31">
        <v>2700001</v>
      </c>
      <c r="C18" s="19" t="s">
        <v>19</v>
      </c>
      <c r="D18" s="15" t="s">
        <v>184</v>
      </c>
      <c r="E18" s="32">
        <v>2800000</v>
      </c>
      <c r="F18" s="23" t="s">
        <v>19</v>
      </c>
      <c r="G18" s="34">
        <v>71000</v>
      </c>
      <c r="H18" s="33">
        <v>46940</v>
      </c>
      <c r="I18" s="144"/>
      <c r="J18" s="144"/>
      <c r="K18" s="33">
        <f t="shared" si="0"/>
        <v>117940</v>
      </c>
    </row>
    <row r="19" spans="1:11" ht="24.75" customHeight="1">
      <c r="A19" s="30" t="s">
        <v>121</v>
      </c>
      <c r="B19" s="31">
        <v>2800001</v>
      </c>
      <c r="C19" s="19" t="s">
        <v>19</v>
      </c>
      <c r="D19" s="15" t="s">
        <v>185</v>
      </c>
      <c r="E19" s="32"/>
      <c r="F19" s="23"/>
      <c r="G19" s="34">
        <v>71200</v>
      </c>
      <c r="H19" s="33">
        <v>46940</v>
      </c>
      <c r="I19" s="144"/>
      <c r="J19" s="144"/>
      <c r="K19" s="33">
        <f t="shared" si="0"/>
        <v>118140</v>
      </c>
    </row>
    <row r="20" spans="1:11" ht="24.75" customHeight="1">
      <c r="A20" s="30"/>
      <c r="B20" s="31"/>
      <c r="C20" s="19"/>
      <c r="E20" s="32"/>
      <c r="F20" s="23"/>
      <c r="G20" s="34"/>
      <c r="H20" s="33"/>
      <c r="I20" s="144"/>
      <c r="J20" s="144"/>
      <c r="K20" s="33"/>
    </row>
    <row r="21" spans="1:11" ht="24.75" customHeight="1">
      <c r="A21" s="30"/>
      <c r="B21" s="31"/>
      <c r="C21" s="19"/>
      <c r="D21" s="15"/>
      <c r="E21" s="32"/>
      <c r="F21" s="23"/>
      <c r="G21" s="34"/>
      <c r="H21" s="33"/>
      <c r="I21" s="144"/>
      <c r="J21" s="144"/>
      <c r="K21" s="33"/>
    </row>
    <row r="22" spans="1:11" ht="24.75" customHeight="1">
      <c r="A22" s="30"/>
      <c r="B22" s="31"/>
      <c r="C22" s="19"/>
      <c r="D22" s="15"/>
      <c r="E22" s="32"/>
      <c r="F22" s="23"/>
      <c r="G22" s="34"/>
      <c r="H22" s="33"/>
      <c r="I22" s="144"/>
      <c r="J22" s="144"/>
      <c r="K22" s="33"/>
    </row>
    <row r="23" spans="1:11" ht="24.75" customHeight="1">
      <c r="A23" s="213" t="s">
        <v>235</v>
      </c>
      <c r="B23" s="213"/>
      <c r="C23" s="213"/>
      <c r="D23" s="213"/>
      <c r="E23" s="213"/>
      <c r="F23" s="213"/>
      <c r="G23" s="213"/>
      <c r="H23" s="213"/>
      <c r="I23" s="213"/>
      <c r="J23" s="213"/>
      <c r="K23" s="213"/>
    </row>
    <row r="24" ht="24.75" customHeight="1"/>
    <row r="25" spans="8:10" ht="24.75" customHeight="1">
      <c r="H25" s="35"/>
      <c r="I25" s="38"/>
      <c r="J25" s="38"/>
    </row>
  </sheetData>
  <sheetProtection/>
  <mergeCells count="3">
    <mergeCell ref="A3:F3"/>
    <mergeCell ref="A23:K23"/>
    <mergeCell ref="J1:K1"/>
  </mergeCells>
  <printOptions/>
  <pageMargins left="0.7874015748031497" right="0.7874015748031497" top="0.7874015748031497" bottom="0.7874015748031497" header="0.5118110236220472" footer="0.5118110236220472"/>
  <pageSetup horizontalDpi="300" verticalDpi="300" orientation="landscape" paperSize="9" scale="93" r:id="rId1"/>
</worksheet>
</file>

<file path=xl/worksheets/sheet7.xml><?xml version="1.0" encoding="utf-8"?>
<worksheet xmlns="http://schemas.openxmlformats.org/spreadsheetml/2006/main" xmlns:r="http://schemas.openxmlformats.org/officeDocument/2006/relationships">
  <dimension ref="A1:N39"/>
  <sheetViews>
    <sheetView showGridLines="0" zoomScale="91" zoomScaleNormal="91" zoomScalePageLayoutView="0" workbookViewId="0" topLeftCell="A10">
      <selection activeCell="B9" sqref="B9:C9"/>
    </sheetView>
  </sheetViews>
  <sheetFormatPr defaultColWidth="9.00390625" defaultRowHeight="13.5"/>
  <cols>
    <col min="1" max="1" width="4.625" style="1" customWidth="1"/>
    <col min="2" max="5" width="10.625" style="1" customWidth="1"/>
    <col min="6" max="7" width="5.625" style="1" customWidth="1"/>
    <col min="8" max="13" width="9.00390625" style="1" bestFit="1" customWidth="1"/>
    <col min="14" max="14" width="18.625" style="1" customWidth="1"/>
    <col min="15" max="15" width="9.00390625" style="1" bestFit="1" customWidth="1"/>
    <col min="16" max="16384" width="9.00390625" style="1" customWidth="1"/>
  </cols>
  <sheetData>
    <row r="1" spans="1:6" ht="39.75" customHeight="1">
      <c r="A1" s="130" t="s">
        <v>158</v>
      </c>
      <c r="B1" s="8"/>
      <c r="C1" s="8"/>
      <c r="D1" s="8"/>
      <c r="E1" s="8"/>
      <c r="F1" s="8"/>
    </row>
    <row r="2" spans="1:14" ht="18" customHeight="1">
      <c r="A2" s="176"/>
      <c r="B2" s="176"/>
      <c r="C2" s="176"/>
      <c r="D2" s="176"/>
      <c r="E2" s="176"/>
      <c r="F2" s="176"/>
      <c r="G2" s="176"/>
      <c r="H2" s="176"/>
      <c r="I2" s="176"/>
      <c r="J2" s="176"/>
      <c r="K2" s="176"/>
      <c r="L2" s="176"/>
      <c r="M2" s="176"/>
      <c r="N2" s="176"/>
    </row>
    <row r="3" spans="1:14" ht="36" customHeight="1">
      <c r="A3" s="180" t="s">
        <v>2</v>
      </c>
      <c r="B3" s="180"/>
      <c r="C3" s="221">
        <f>'別表１'!G4</f>
        <v>0</v>
      </c>
      <c r="D3" s="221"/>
      <c r="E3" s="221"/>
      <c r="F3" s="221"/>
      <c r="G3" s="180" t="s">
        <v>159</v>
      </c>
      <c r="H3" s="180"/>
      <c r="I3" s="222" t="s">
        <v>236</v>
      </c>
      <c r="J3" s="223"/>
      <c r="K3" s="223"/>
      <c r="L3" s="223"/>
      <c r="M3" s="224"/>
      <c r="N3" s="180" t="s">
        <v>8</v>
      </c>
    </row>
    <row r="4" spans="1:14" ht="39.75" customHeight="1">
      <c r="A4" s="180" t="s">
        <v>160</v>
      </c>
      <c r="B4" s="180"/>
      <c r="C4" s="180" t="s">
        <v>285</v>
      </c>
      <c r="D4" s="180"/>
      <c r="E4" s="180"/>
      <c r="F4" s="180"/>
      <c r="G4" s="180" t="s">
        <v>161</v>
      </c>
      <c r="H4" s="180"/>
      <c r="I4" s="215" t="s">
        <v>293</v>
      </c>
      <c r="J4" s="215"/>
      <c r="K4" s="215"/>
      <c r="L4" s="215"/>
      <c r="M4" s="216"/>
      <c r="N4" s="180"/>
    </row>
    <row r="5" spans="1:14" ht="39.75" customHeight="1">
      <c r="A5" s="39"/>
      <c r="B5" s="40"/>
      <c r="C5" s="41" t="s">
        <v>162</v>
      </c>
      <c r="D5" s="180" t="s">
        <v>163</v>
      </c>
      <c r="E5" s="180"/>
      <c r="F5" s="180"/>
      <c r="G5" s="180"/>
      <c r="H5" s="219" t="s">
        <v>164</v>
      </c>
      <c r="I5" s="219"/>
      <c r="J5" s="219" t="s">
        <v>165</v>
      </c>
      <c r="K5" s="219"/>
      <c r="L5" s="219" t="s">
        <v>166</v>
      </c>
      <c r="M5" s="219"/>
      <c r="N5" s="180"/>
    </row>
    <row r="6" spans="1:14" ht="39.75" customHeight="1">
      <c r="A6" s="42"/>
      <c r="B6" s="43"/>
      <c r="C6" s="44" t="s">
        <v>25</v>
      </c>
      <c r="D6" s="180" t="s">
        <v>167</v>
      </c>
      <c r="E6" s="180" t="s">
        <v>168</v>
      </c>
      <c r="F6" s="180" t="s">
        <v>169</v>
      </c>
      <c r="G6" s="180"/>
      <c r="H6" s="220"/>
      <c r="I6" s="220"/>
      <c r="J6" s="220"/>
      <c r="K6" s="220"/>
      <c r="L6" s="220"/>
      <c r="M6" s="220"/>
      <c r="N6" s="180"/>
    </row>
    <row r="7" spans="1:14" ht="39.75" customHeight="1">
      <c r="A7" s="42"/>
      <c r="B7" s="43"/>
      <c r="C7" s="45"/>
      <c r="D7" s="218"/>
      <c r="E7" s="218"/>
      <c r="F7" s="218"/>
      <c r="G7" s="218"/>
      <c r="H7" s="220"/>
      <c r="I7" s="220"/>
      <c r="J7" s="220"/>
      <c r="K7" s="220"/>
      <c r="L7" s="220"/>
      <c r="M7" s="220"/>
      <c r="N7" s="180"/>
    </row>
    <row r="8" spans="1:14" ht="39.75" customHeight="1">
      <c r="A8" s="227" t="s">
        <v>170</v>
      </c>
      <c r="B8" s="228"/>
      <c r="C8" s="229"/>
      <c r="D8" s="46" t="s">
        <v>171</v>
      </c>
      <c r="E8" s="47"/>
      <c r="F8" s="217" t="s">
        <v>172</v>
      </c>
      <c r="G8" s="217"/>
      <c r="H8" s="217" t="s">
        <v>173</v>
      </c>
      <c r="I8" s="217"/>
      <c r="J8" s="217" t="s">
        <v>174</v>
      </c>
      <c r="K8" s="217"/>
      <c r="L8" s="217" t="s">
        <v>175</v>
      </c>
      <c r="M8" s="217"/>
      <c r="N8" s="180"/>
    </row>
    <row r="9" spans="1:14" ht="39.75" customHeight="1">
      <c r="A9" s="7" t="s">
        <v>176</v>
      </c>
      <c r="B9" s="225"/>
      <c r="C9" s="226"/>
      <c r="D9" s="237"/>
      <c r="E9" s="5"/>
      <c r="F9" s="49">
        <v>0</v>
      </c>
      <c r="G9" s="50">
        <v>0</v>
      </c>
      <c r="H9" s="49">
        <v>0</v>
      </c>
      <c r="I9" s="50">
        <v>0</v>
      </c>
      <c r="J9" s="49">
        <v>0</v>
      </c>
      <c r="K9" s="50">
        <v>0</v>
      </c>
      <c r="L9" s="49"/>
      <c r="M9" s="50"/>
      <c r="N9" s="5"/>
    </row>
    <row r="10" spans="1:14" ht="39.75" customHeight="1">
      <c r="A10" s="7" t="s">
        <v>108</v>
      </c>
      <c r="B10" s="225"/>
      <c r="C10" s="226"/>
      <c r="D10" s="237"/>
      <c r="E10" s="5"/>
      <c r="F10" s="49">
        <v>0</v>
      </c>
      <c r="G10" s="50">
        <v>0</v>
      </c>
      <c r="H10" s="49">
        <v>0</v>
      </c>
      <c r="I10" s="50">
        <v>0</v>
      </c>
      <c r="J10" s="49">
        <v>0</v>
      </c>
      <c r="K10" s="50">
        <v>0</v>
      </c>
      <c r="L10" s="49"/>
      <c r="M10" s="50"/>
      <c r="N10" s="5"/>
    </row>
    <row r="11" spans="1:14" ht="39.75" customHeight="1">
      <c r="A11" s="7" t="s">
        <v>109</v>
      </c>
      <c r="B11" s="225"/>
      <c r="C11" s="226"/>
      <c r="D11" s="237"/>
      <c r="E11" s="5"/>
      <c r="F11" s="49">
        <v>0</v>
      </c>
      <c r="G11" s="50">
        <v>0</v>
      </c>
      <c r="H11" s="49">
        <v>0</v>
      </c>
      <c r="I11" s="50">
        <v>0</v>
      </c>
      <c r="J11" s="49">
        <v>0</v>
      </c>
      <c r="K11" s="50">
        <v>0</v>
      </c>
      <c r="L11" s="49"/>
      <c r="M11" s="50"/>
      <c r="N11" s="5"/>
    </row>
    <row r="12" spans="1:14" ht="39.75" customHeight="1">
      <c r="A12" s="7" t="s">
        <v>110</v>
      </c>
      <c r="B12" s="225"/>
      <c r="C12" s="226"/>
      <c r="D12" s="237"/>
      <c r="E12" s="5"/>
      <c r="F12" s="49">
        <v>0</v>
      </c>
      <c r="G12" s="50">
        <v>0</v>
      </c>
      <c r="H12" s="49">
        <v>0</v>
      </c>
      <c r="I12" s="50">
        <v>0</v>
      </c>
      <c r="J12" s="49">
        <v>0</v>
      </c>
      <c r="K12" s="50">
        <v>0</v>
      </c>
      <c r="L12" s="49"/>
      <c r="M12" s="50"/>
      <c r="N12" s="5"/>
    </row>
    <row r="13" spans="1:14" ht="39.75" customHeight="1">
      <c r="A13" s="7" t="s">
        <v>111</v>
      </c>
      <c r="B13" s="225"/>
      <c r="C13" s="226"/>
      <c r="D13" s="237"/>
      <c r="E13" s="5"/>
      <c r="F13" s="49">
        <v>0</v>
      </c>
      <c r="G13" s="50">
        <v>0</v>
      </c>
      <c r="H13" s="49">
        <v>0</v>
      </c>
      <c r="I13" s="50">
        <v>0</v>
      </c>
      <c r="J13" s="49">
        <v>0</v>
      </c>
      <c r="K13" s="50">
        <v>0</v>
      </c>
      <c r="L13" s="49"/>
      <c r="M13" s="50"/>
      <c r="N13" s="5"/>
    </row>
    <row r="14" spans="1:14" ht="39.75" customHeight="1">
      <c r="A14" s="7" t="s">
        <v>112</v>
      </c>
      <c r="B14" s="225"/>
      <c r="C14" s="226"/>
      <c r="D14" s="237"/>
      <c r="E14" s="5"/>
      <c r="F14" s="49">
        <v>0</v>
      </c>
      <c r="G14" s="50">
        <v>0</v>
      </c>
      <c r="H14" s="49">
        <v>0</v>
      </c>
      <c r="I14" s="50">
        <v>0</v>
      </c>
      <c r="J14" s="49">
        <v>0</v>
      </c>
      <c r="K14" s="50">
        <v>0</v>
      </c>
      <c r="L14" s="49"/>
      <c r="M14" s="50"/>
      <c r="N14" s="5"/>
    </row>
    <row r="15" spans="1:14" ht="39.75" customHeight="1">
      <c r="A15" s="7" t="s">
        <v>113</v>
      </c>
      <c r="B15" s="225"/>
      <c r="C15" s="226"/>
      <c r="D15" s="237"/>
      <c r="E15" s="5"/>
      <c r="F15" s="49"/>
      <c r="G15" s="50"/>
      <c r="H15" s="49"/>
      <c r="I15" s="50"/>
      <c r="J15" s="49"/>
      <c r="K15" s="50"/>
      <c r="L15" s="49"/>
      <c r="M15" s="50"/>
      <c r="N15" s="5"/>
    </row>
    <row r="16" spans="1:14" ht="39.75" customHeight="1">
      <c r="A16" s="7" t="s">
        <v>114</v>
      </c>
      <c r="B16" s="225"/>
      <c r="C16" s="226"/>
      <c r="D16" s="237"/>
      <c r="E16" s="5"/>
      <c r="F16" s="49"/>
      <c r="G16" s="50"/>
      <c r="H16" s="49"/>
      <c r="I16" s="50"/>
      <c r="J16" s="49"/>
      <c r="K16" s="50"/>
      <c r="L16" s="49"/>
      <c r="M16" s="50"/>
      <c r="N16" s="5"/>
    </row>
    <row r="17" spans="1:14" ht="39.75" customHeight="1">
      <c r="A17" s="7" t="s">
        <v>115</v>
      </c>
      <c r="B17" s="225"/>
      <c r="C17" s="226"/>
      <c r="D17" s="237"/>
      <c r="E17" s="5"/>
      <c r="F17" s="49"/>
      <c r="G17" s="50"/>
      <c r="H17" s="49"/>
      <c r="I17" s="50"/>
      <c r="J17" s="49"/>
      <c r="K17" s="50"/>
      <c r="L17" s="49"/>
      <c r="M17" s="50"/>
      <c r="N17" s="5"/>
    </row>
    <row r="18" spans="1:14" ht="39.75" customHeight="1">
      <c r="A18" s="7" t="s">
        <v>116</v>
      </c>
      <c r="B18" s="225"/>
      <c r="C18" s="226"/>
      <c r="D18" s="237"/>
      <c r="E18" s="5"/>
      <c r="F18" s="49"/>
      <c r="G18" s="50"/>
      <c r="H18" s="49"/>
      <c r="I18" s="50"/>
      <c r="J18" s="49"/>
      <c r="K18" s="50"/>
      <c r="L18" s="49"/>
      <c r="M18" s="50"/>
      <c r="N18" s="5"/>
    </row>
    <row r="19" spans="1:14" ht="39.75" customHeight="1">
      <c r="A19" s="202" t="s">
        <v>105</v>
      </c>
      <c r="B19" s="203"/>
      <c r="C19" s="204"/>
      <c r="D19" s="51">
        <v>0</v>
      </c>
      <c r="E19" s="48"/>
      <c r="F19" s="234"/>
      <c r="G19" s="235"/>
      <c r="H19" s="234"/>
      <c r="I19" s="235"/>
      <c r="J19" s="49">
        <v>0</v>
      </c>
      <c r="K19" s="50">
        <v>0</v>
      </c>
      <c r="L19" s="236">
        <v>0</v>
      </c>
      <c r="M19" s="236"/>
      <c r="N19" s="5"/>
    </row>
    <row r="20" ht="19.5" customHeight="1">
      <c r="E20" s="40"/>
    </row>
    <row r="21" spans="1:5" ht="19.5" customHeight="1">
      <c r="A21" s="1" t="s">
        <v>225</v>
      </c>
      <c r="E21" s="43"/>
    </row>
    <row r="22" spans="1:5" ht="19.5" customHeight="1">
      <c r="A22" s="145" t="s">
        <v>249</v>
      </c>
      <c r="B22" s="8"/>
      <c r="C22" s="8"/>
      <c r="D22" s="8"/>
      <c r="E22" s="14"/>
    </row>
    <row r="23" spans="1:7" ht="39.75" customHeight="1">
      <c r="A23" s="145"/>
      <c r="B23" s="132" t="s">
        <v>274</v>
      </c>
      <c r="C23" s="238" t="s">
        <v>273</v>
      </c>
      <c r="D23" s="239"/>
      <c r="E23" s="230" t="s">
        <v>276</v>
      </c>
      <c r="F23" s="230"/>
      <c r="G23" s="230"/>
    </row>
    <row r="24" spans="2:10" ht="19.5" customHeight="1">
      <c r="B24" s="3" t="s">
        <v>250</v>
      </c>
      <c r="C24" s="134" t="s">
        <v>258</v>
      </c>
      <c r="D24" s="23"/>
      <c r="E24" s="231" t="s">
        <v>275</v>
      </c>
      <c r="F24" s="232"/>
      <c r="G24" s="233"/>
      <c r="H24" s="43"/>
      <c r="I24" s="43"/>
      <c r="J24" s="43"/>
    </row>
    <row r="25" spans="2:10" ht="19.5" customHeight="1">
      <c r="B25" s="3" t="s">
        <v>251</v>
      </c>
      <c r="C25" s="134" t="s">
        <v>259</v>
      </c>
      <c r="D25" s="23"/>
      <c r="E25" s="231" t="s">
        <v>266</v>
      </c>
      <c r="F25" s="232"/>
      <c r="G25" s="233"/>
      <c r="H25" s="43"/>
      <c r="I25" s="43"/>
      <c r="J25" s="43"/>
    </row>
    <row r="26" spans="2:10" ht="19.5" customHeight="1">
      <c r="B26" s="3" t="s">
        <v>252</v>
      </c>
      <c r="C26" s="134" t="s">
        <v>260</v>
      </c>
      <c r="D26" s="23"/>
      <c r="E26" s="231" t="s">
        <v>267</v>
      </c>
      <c r="F26" s="232"/>
      <c r="G26" s="233"/>
      <c r="H26" s="43"/>
      <c r="I26" s="43"/>
      <c r="J26" s="43"/>
    </row>
    <row r="27" spans="2:10" ht="19.5" customHeight="1">
      <c r="B27" s="3" t="s">
        <v>253</v>
      </c>
      <c r="C27" s="134" t="s">
        <v>265</v>
      </c>
      <c r="D27" s="23"/>
      <c r="E27" s="231" t="s">
        <v>268</v>
      </c>
      <c r="F27" s="232"/>
      <c r="G27" s="233"/>
      <c r="H27" s="43"/>
      <c r="I27" s="43"/>
      <c r="J27" s="43"/>
    </row>
    <row r="28" spans="2:10" ht="19.5" customHeight="1">
      <c r="B28" s="3" t="s">
        <v>254</v>
      </c>
      <c r="C28" s="134" t="s">
        <v>264</v>
      </c>
      <c r="D28" s="23"/>
      <c r="E28" s="231" t="s">
        <v>269</v>
      </c>
      <c r="F28" s="232"/>
      <c r="G28" s="233"/>
      <c r="H28" s="43"/>
      <c r="I28" s="43"/>
      <c r="J28" s="43"/>
    </row>
    <row r="29" spans="2:10" ht="19.5" customHeight="1">
      <c r="B29" s="3" t="s">
        <v>255</v>
      </c>
      <c r="C29" s="134" t="s">
        <v>263</v>
      </c>
      <c r="D29" s="23"/>
      <c r="E29" s="231" t="s">
        <v>270</v>
      </c>
      <c r="F29" s="232"/>
      <c r="G29" s="233"/>
      <c r="H29" s="43"/>
      <c r="I29" s="43"/>
      <c r="J29" s="43"/>
    </row>
    <row r="30" spans="2:10" ht="19.5" customHeight="1">
      <c r="B30" s="3" t="s">
        <v>256</v>
      </c>
      <c r="C30" s="134" t="s">
        <v>262</v>
      </c>
      <c r="D30" s="23"/>
      <c r="E30" s="231" t="s">
        <v>271</v>
      </c>
      <c r="F30" s="232"/>
      <c r="G30" s="233"/>
      <c r="H30" s="43"/>
      <c r="I30" s="43"/>
      <c r="J30" s="43"/>
    </row>
    <row r="31" spans="2:7" ht="19.5" customHeight="1">
      <c r="B31" s="3" t="s">
        <v>257</v>
      </c>
      <c r="C31" s="134" t="s">
        <v>261</v>
      </c>
      <c r="D31" s="23"/>
      <c r="E31" s="231" t="s">
        <v>272</v>
      </c>
      <c r="F31" s="232"/>
      <c r="G31" s="233"/>
    </row>
    <row r="32" ht="19.5" customHeight="1">
      <c r="A32" s="1" t="s">
        <v>279</v>
      </c>
    </row>
    <row r="33" ht="19.5" customHeight="1">
      <c r="A33" s="1" t="s">
        <v>280</v>
      </c>
    </row>
    <row r="34" ht="19.5" customHeight="1">
      <c r="A34" s="1" t="s">
        <v>281</v>
      </c>
    </row>
    <row r="35" ht="19.5" customHeight="1">
      <c r="A35" s="1" t="s">
        <v>282</v>
      </c>
    </row>
    <row r="36" ht="19.5" customHeight="1">
      <c r="A36" s="1" t="s">
        <v>277</v>
      </c>
    </row>
    <row r="37" ht="19.5" customHeight="1">
      <c r="A37" s="1" t="s">
        <v>278</v>
      </c>
    </row>
    <row r="38" ht="19.5" customHeight="1">
      <c r="A38" s="1" t="s">
        <v>283</v>
      </c>
    </row>
    <row r="39" ht="19.5" customHeight="1">
      <c r="A39" s="1" t="s">
        <v>284</v>
      </c>
    </row>
    <row r="40" ht="19.5" customHeight="1"/>
    <row r="41" ht="19.5" customHeight="1"/>
  </sheetData>
  <sheetProtection/>
  <mergeCells count="47">
    <mergeCell ref="C23:D23"/>
    <mergeCell ref="E30:G30"/>
    <mergeCell ref="E29:G29"/>
    <mergeCell ref="E28:G28"/>
    <mergeCell ref="E27:G27"/>
    <mergeCell ref="E26:G26"/>
    <mergeCell ref="E25:G25"/>
    <mergeCell ref="B13:C13"/>
    <mergeCell ref="E24:G24"/>
    <mergeCell ref="E31:G31"/>
    <mergeCell ref="J5:K7"/>
    <mergeCell ref="L5:M7"/>
    <mergeCell ref="A19:C19"/>
    <mergeCell ref="F19:G19"/>
    <mergeCell ref="H19:I19"/>
    <mergeCell ref="L19:M19"/>
    <mergeCell ref="D9:D18"/>
    <mergeCell ref="J8:K8"/>
    <mergeCell ref="B15:C15"/>
    <mergeCell ref="B16:C16"/>
    <mergeCell ref="B17:C17"/>
    <mergeCell ref="B18:C18"/>
    <mergeCell ref="E23:G23"/>
    <mergeCell ref="B9:C9"/>
    <mergeCell ref="B10:C10"/>
    <mergeCell ref="B11:C11"/>
    <mergeCell ref="B12:C12"/>
    <mergeCell ref="A2:N2"/>
    <mergeCell ref="A3:B3"/>
    <mergeCell ref="C3:F3"/>
    <mergeCell ref="G3:H3"/>
    <mergeCell ref="I3:M3"/>
    <mergeCell ref="B14:C14"/>
    <mergeCell ref="D5:G5"/>
    <mergeCell ref="A8:C8"/>
    <mergeCell ref="F8:G8"/>
    <mergeCell ref="H8:I8"/>
    <mergeCell ref="A4:B4"/>
    <mergeCell ref="C4:F4"/>
    <mergeCell ref="G4:H4"/>
    <mergeCell ref="I4:M4"/>
    <mergeCell ref="N3:N8"/>
    <mergeCell ref="L8:M8"/>
    <mergeCell ref="D6:D7"/>
    <mergeCell ref="E6:E7"/>
    <mergeCell ref="F6:G7"/>
    <mergeCell ref="H5:I7"/>
  </mergeCells>
  <printOptions/>
  <pageMargins left="0.7874015748031497" right="0.7874015748031497" top="0.7874015748031497" bottom="0.7874015748031497" header="0.5118110236220472" footer="0.5118110236220472"/>
  <pageSetup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21"/>
  <sheetViews>
    <sheetView showGridLines="0" zoomScale="75" zoomScaleNormal="75" zoomScalePageLayoutView="0" workbookViewId="0" topLeftCell="A1">
      <selection activeCell="O9" sqref="O9"/>
    </sheetView>
  </sheetViews>
  <sheetFormatPr defaultColWidth="9.00390625" defaultRowHeight="13.5"/>
  <cols>
    <col min="1" max="1" width="5.625" style="1" customWidth="1"/>
    <col min="2" max="2" width="18.625" style="1" customWidth="1"/>
    <col min="3" max="14" width="7.625" style="1" customWidth="1"/>
    <col min="15" max="15" width="9.875" style="6" bestFit="1" customWidth="1"/>
    <col min="16" max="16" width="9.00390625" style="1" bestFit="1" customWidth="1"/>
    <col min="17" max="16384" width="9.00390625" style="1" customWidth="1"/>
  </cols>
  <sheetData>
    <row r="1" spans="1:2" ht="24.75" customHeight="1">
      <c r="A1" s="206" t="s">
        <v>186</v>
      </c>
      <c r="B1" s="206"/>
    </row>
    <row r="2" spans="1:15" ht="45" customHeight="1">
      <c r="A2" s="240" t="s">
        <v>296</v>
      </c>
      <c r="B2" s="240"/>
      <c r="C2" s="240"/>
      <c r="D2" s="240"/>
      <c r="E2" s="240"/>
      <c r="F2" s="240"/>
      <c r="G2" s="240"/>
      <c r="H2" s="240"/>
      <c r="I2" s="240"/>
      <c r="J2" s="240"/>
      <c r="K2" s="240"/>
      <c r="L2" s="240"/>
      <c r="M2" s="240"/>
      <c r="N2" s="240"/>
      <c r="O2" s="240"/>
    </row>
    <row r="3" spans="3:15" ht="24.75" customHeight="1">
      <c r="C3" s="131"/>
      <c r="D3" s="131"/>
      <c r="E3" s="131"/>
      <c r="F3" s="131"/>
      <c r="G3" s="131"/>
      <c r="H3" s="131"/>
      <c r="I3" s="131"/>
      <c r="J3" s="242" t="s">
        <v>243</v>
      </c>
      <c r="K3" s="242"/>
      <c r="L3" s="214">
        <f>'別表１'!G4</f>
        <v>0</v>
      </c>
      <c r="M3" s="214"/>
      <c r="N3" s="214"/>
      <c r="O3" s="214"/>
    </row>
    <row r="4" spans="8:15" ht="45" customHeight="1">
      <c r="H4" s="1" t="s">
        <v>187</v>
      </c>
      <c r="K4" s="241"/>
      <c r="L4" s="241"/>
      <c r="M4" s="241"/>
      <c r="N4" s="241"/>
      <c r="O4" s="6" t="s">
        <v>188</v>
      </c>
    </row>
    <row r="5" spans="1:15" ht="45" customHeight="1">
      <c r="A5" s="3" t="s">
        <v>189</v>
      </c>
      <c r="B5" s="3" t="s">
        <v>190</v>
      </c>
      <c r="C5" s="203" t="s">
        <v>191</v>
      </c>
      <c r="D5" s="203"/>
      <c r="E5" s="203"/>
      <c r="F5" s="203"/>
      <c r="G5" s="203"/>
      <c r="H5" s="203"/>
      <c r="I5" s="203"/>
      <c r="J5" s="203"/>
      <c r="K5" s="203"/>
      <c r="L5" s="203"/>
      <c r="M5" s="203"/>
      <c r="N5" s="203"/>
      <c r="O5" s="204"/>
    </row>
    <row r="6" spans="1:15" ht="45" customHeight="1">
      <c r="A6" s="4" t="s">
        <v>176</v>
      </c>
      <c r="B6" s="5"/>
      <c r="C6" s="15" t="s">
        <v>192</v>
      </c>
      <c r="D6" s="16">
        <v>0</v>
      </c>
      <c r="E6" s="17">
        <v>0</v>
      </c>
      <c r="F6" s="18">
        <v>0</v>
      </c>
      <c r="G6" s="15" t="s">
        <v>184</v>
      </c>
      <c r="H6" s="15" t="s">
        <v>237</v>
      </c>
      <c r="I6" s="16">
        <v>0</v>
      </c>
      <c r="J6" s="17">
        <v>0</v>
      </c>
      <c r="K6" s="18">
        <v>0</v>
      </c>
      <c r="L6" s="15" t="s">
        <v>193</v>
      </c>
      <c r="M6" s="16">
        <v>0</v>
      </c>
      <c r="N6" s="21">
        <v>0</v>
      </c>
      <c r="O6" s="146">
        <v>0</v>
      </c>
    </row>
    <row r="7" spans="1:15" ht="45" customHeight="1">
      <c r="A7" s="4" t="s">
        <v>108</v>
      </c>
      <c r="B7" s="5"/>
      <c r="C7" s="15" t="s">
        <v>192</v>
      </c>
      <c r="D7" s="16">
        <v>0</v>
      </c>
      <c r="E7" s="17">
        <v>0</v>
      </c>
      <c r="F7" s="18">
        <v>0</v>
      </c>
      <c r="G7" s="15" t="s">
        <v>184</v>
      </c>
      <c r="H7" s="15" t="s">
        <v>237</v>
      </c>
      <c r="I7" s="16">
        <v>0</v>
      </c>
      <c r="J7" s="17">
        <v>0</v>
      </c>
      <c r="K7" s="18">
        <v>0</v>
      </c>
      <c r="L7" s="15" t="s">
        <v>193</v>
      </c>
      <c r="M7" s="16">
        <v>0</v>
      </c>
      <c r="N7" s="21">
        <v>0</v>
      </c>
      <c r="O7" s="146">
        <v>0</v>
      </c>
    </row>
    <row r="8" spans="1:15" ht="45" customHeight="1">
      <c r="A8" s="4" t="s">
        <v>109</v>
      </c>
      <c r="B8" s="5"/>
      <c r="C8" s="15" t="s">
        <v>192</v>
      </c>
      <c r="D8" s="16">
        <v>0</v>
      </c>
      <c r="E8" s="17">
        <v>0</v>
      </c>
      <c r="F8" s="18">
        <v>0</v>
      </c>
      <c r="G8" s="15" t="s">
        <v>184</v>
      </c>
      <c r="H8" s="15" t="s">
        <v>237</v>
      </c>
      <c r="I8" s="16">
        <v>0</v>
      </c>
      <c r="J8" s="17">
        <v>0</v>
      </c>
      <c r="K8" s="18">
        <v>0</v>
      </c>
      <c r="L8" s="15" t="s">
        <v>193</v>
      </c>
      <c r="M8" s="16">
        <v>0</v>
      </c>
      <c r="N8" s="21">
        <v>0</v>
      </c>
      <c r="O8" s="146">
        <v>0</v>
      </c>
    </row>
    <row r="9" spans="1:15" ht="45" customHeight="1">
      <c r="A9" s="4" t="s">
        <v>110</v>
      </c>
      <c r="B9" s="5"/>
      <c r="C9" s="15" t="s">
        <v>192</v>
      </c>
      <c r="D9" s="16">
        <v>0</v>
      </c>
      <c r="E9" s="17">
        <v>0</v>
      </c>
      <c r="F9" s="18">
        <v>0</v>
      </c>
      <c r="G9" s="15" t="s">
        <v>184</v>
      </c>
      <c r="H9" s="15" t="s">
        <v>237</v>
      </c>
      <c r="I9" s="16">
        <v>0</v>
      </c>
      <c r="J9" s="17">
        <v>0</v>
      </c>
      <c r="K9" s="18">
        <v>0</v>
      </c>
      <c r="L9" s="15" t="s">
        <v>193</v>
      </c>
      <c r="M9" s="16">
        <v>0</v>
      </c>
      <c r="N9" s="21">
        <v>0</v>
      </c>
      <c r="O9" s="146">
        <v>0</v>
      </c>
    </row>
    <row r="10" spans="1:15" ht="45" customHeight="1">
      <c r="A10" s="4" t="s">
        <v>111</v>
      </c>
      <c r="B10" s="5"/>
      <c r="C10" s="15" t="s">
        <v>192</v>
      </c>
      <c r="D10" s="16">
        <v>0</v>
      </c>
      <c r="E10" s="17">
        <v>0</v>
      </c>
      <c r="F10" s="18">
        <v>0</v>
      </c>
      <c r="G10" s="15" t="s">
        <v>184</v>
      </c>
      <c r="H10" s="15" t="s">
        <v>237</v>
      </c>
      <c r="I10" s="16">
        <v>0</v>
      </c>
      <c r="J10" s="17">
        <v>0</v>
      </c>
      <c r="K10" s="18">
        <v>0</v>
      </c>
      <c r="L10" s="15" t="s">
        <v>193</v>
      </c>
      <c r="M10" s="16">
        <v>0</v>
      </c>
      <c r="N10" s="21">
        <v>0</v>
      </c>
      <c r="O10" s="146">
        <v>0</v>
      </c>
    </row>
    <row r="11" spans="1:15" ht="45" customHeight="1">
      <c r="A11" s="4" t="s">
        <v>112</v>
      </c>
      <c r="B11" s="5"/>
      <c r="C11" s="15" t="s">
        <v>244</v>
      </c>
      <c r="D11" s="16">
        <v>0</v>
      </c>
      <c r="E11" s="17">
        <v>0</v>
      </c>
      <c r="F11" s="18">
        <v>0</v>
      </c>
      <c r="G11" s="15" t="s">
        <v>184</v>
      </c>
      <c r="H11" s="15" t="s">
        <v>237</v>
      </c>
      <c r="I11" s="16">
        <v>0</v>
      </c>
      <c r="J11" s="17">
        <v>0</v>
      </c>
      <c r="K11" s="18">
        <v>0</v>
      </c>
      <c r="L11" s="15" t="s">
        <v>193</v>
      </c>
      <c r="M11" s="16">
        <v>0</v>
      </c>
      <c r="N11" s="21">
        <v>0</v>
      </c>
      <c r="O11" s="146">
        <v>0</v>
      </c>
    </row>
    <row r="12" spans="1:15" ht="45" customHeight="1">
      <c r="A12" s="4" t="s">
        <v>113</v>
      </c>
      <c r="B12" s="5"/>
      <c r="C12" s="15"/>
      <c r="D12" s="16"/>
      <c r="E12" s="17"/>
      <c r="F12" s="18"/>
      <c r="G12" s="15"/>
      <c r="H12" s="15"/>
      <c r="I12" s="16"/>
      <c r="J12" s="17"/>
      <c r="K12" s="18"/>
      <c r="L12" s="15"/>
      <c r="M12" s="16"/>
      <c r="N12" s="22"/>
      <c r="O12" s="146"/>
    </row>
    <row r="13" spans="1:15" ht="45" customHeight="1">
      <c r="A13" s="4" t="s">
        <v>114</v>
      </c>
      <c r="B13" s="5"/>
      <c r="C13" s="15"/>
      <c r="D13" s="16"/>
      <c r="E13" s="17"/>
      <c r="F13" s="18"/>
      <c r="G13" s="15"/>
      <c r="H13" s="15"/>
      <c r="I13" s="16"/>
      <c r="J13" s="17"/>
      <c r="K13" s="18"/>
      <c r="L13" s="15"/>
      <c r="M13" s="16"/>
      <c r="N13" s="22"/>
      <c r="O13" s="146"/>
    </row>
    <row r="14" spans="1:15" ht="45" customHeight="1">
      <c r="A14" s="4" t="s">
        <v>115</v>
      </c>
      <c r="B14" s="5"/>
      <c r="C14" s="19"/>
      <c r="D14" s="20"/>
      <c r="E14" s="19"/>
      <c r="F14" s="19"/>
      <c r="G14" s="19"/>
      <c r="H14" s="19"/>
      <c r="I14" s="19"/>
      <c r="J14" s="19"/>
      <c r="K14" s="19"/>
      <c r="L14" s="19"/>
      <c r="M14" s="19"/>
      <c r="N14" s="19"/>
      <c r="O14" s="133"/>
    </row>
    <row r="15" spans="1:15" ht="45" customHeight="1">
      <c r="A15" s="4" t="s">
        <v>116</v>
      </c>
      <c r="B15" s="5"/>
      <c r="C15" s="19"/>
      <c r="D15" s="20"/>
      <c r="E15" s="19"/>
      <c r="F15" s="19"/>
      <c r="G15" s="19"/>
      <c r="H15" s="19"/>
      <c r="I15" s="19"/>
      <c r="J15" s="19"/>
      <c r="K15" s="19"/>
      <c r="L15" s="19"/>
      <c r="M15" s="19"/>
      <c r="N15" s="19"/>
      <c r="O15" s="133"/>
    </row>
    <row r="16" spans="1:15" ht="45" customHeight="1">
      <c r="A16" s="4" t="s">
        <v>117</v>
      </c>
      <c r="B16" s="5"/>
      <c r="C16" s="19"/>
      <c r="D16" s="20"/>
      <c r="E16" s="19"/>
      <c r="F16" s="19"/>
      <c r="G16" s="19"/>
      <c r="H16" s="19"/>
      <c r="I16" s="19"/>
      <c r="J16" s="19"/>
      <c r="K16" s="19"/>
      <c r="L16" s="19"/>
      <c r="M16" s="19"/>
      <c r="N16" s="19"/>
      <c r="O16" s="133"/>
    </row>
    <row r="17" spans="1:15" ht="45" customHeight="1">
      <c r="A17" s="4" t="s">
        <v>118</v>
      </c>
      <c r="B17" s="5"/>
      <c r="C17" s="19"/>
      <c r="D17" s="20"/>
      <c r="E17" s="19"/>
      <c r="F17" s="19"/>
      <c r="G17" s="19"/>
      <c r="H17" s="19"/>
      <c r="I17" s="19"/>
      <c r="J17" s="19"/>
      <c r="K17" s="19"/>
      <c r="L17" s="19"/>
      <c r="M17" s="19"/>
      <c r="N17" s="19"/>
      <c r="O17" s="133"/>
    </row>
    <row r="18" spans="1:15" ht="45" customHeight="1">
      <c r="A18" s="4" t="s">
        <v>119</v>
      </c>
      <c r="B18" s="5"/>
      <c r="C18" s="19"/>
      <c r="D18" s="20"/>
      <c r="E18" s="19"/>
      <c r="F18" s="19"/>
      <c r="G18" s="19"/>
      <c r="H18" s="19"/>
      <c r="I18" s="19"/>
      <c r="J18" s="19"/>
      <c r="K18" s="19"/>
      <c r="L18" s="19"/>
      <c r="M18" s="19"/>
      <c r="N18" s="19"/>
      <c r="O18" s="133"/>
    </row>
    <row r="19" spans="1:15" ht="45" customHeight="1">
      <c r="A19" s="4" t="s">
        <v>120</v>
      </c>
      <c r="B19" s="5"/>
      <c r="C19" s="19"/>
      <c r="D19" s="20"/>
      <c r="E19" s="19"/>
      <c r="F19" s="19"/>
      <c r="G19" s="19"/>
      <c r="H19" s="19"/>
      <c r="I19" s="19"/>
      <c r="J19" s="19"/>
      <c r="K19" s="19"/>
      <c r="L19" s="19"/>
      <c r="M19" s="19"/>
      <c r="N19" s="19"/>
      <c r="O19" s="133"/>
    </row>
    <row r="20" spans="1:15" ht="45" customHeight="1">
      <c r="A20" s="4" t="s">
        <v>121</v>
      </c>
      <c r="B20" s="5"/>
      <c r="C20" s="19"/>
      <c r="D20" s="20"/>
      <c r="E20" s="19"/>
      <c r="F20" s="19"/>
      <c r="G20" s="19"/>
      <c r="H20" s="19"/>
      <c r="I20" s="19"/>
      <c r="J20" s="19"/>
      <c r="K20" s="19"/>
      <c r="L20" s="19"/>
      <c r="M20" s="19"/>
      <c r="N20" s="19"/>
      <c r="O20" s="133"/>
    </row>
    <row r="21" spans="1:2" ht="45" customHeight="1">
      <c r="A21" s="1" t="s">
        <v>225</v>
      </c>
      <c r="B21" s="1" t="s">
        <v>195</v>
      </c>
    </row>
  </sheetData>
  <sheetProtection/>
  <mergeCells count="6">
    <mergeCell ref="A2:O2"/>
    <mergeCell ref="A1:B1"/>
    <mergeCell ref="K4:N4"/>
    <mergeCell ref="C5:O5"/>
    <mergeCell ref="L3:O3"/>
    <mergeCell ref="J3:K3"/>
  </mergeCells>
  <printOptions/>
  <pageMargins left="0.7480314960629921" right="0.7480314960629921" top="0.7874015748031497" bottom="0.7874015748031497" header="0.5118110236220472" footer="0.5118110236220472"/>
  <pageSetup fitToHeight="1" fitToWidth="1"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P42"/>
  <sheetViews>
    <sheetView showGridLines="0" zoomScale="75" zoomScaleNormal="75" zoomScalePageLayoutView="0" workbookViewId="0" topLeftCell="A1">
      <selection activeCell="B6" sqref="B6:B7"/>
    </sheetView>
  </sheetViews>
  <sheetFormatPr defaultColWidth="9.00390625" defaultRowHeight="13.5"/>
  <cols>
    <col min="1" max="1" width="5.625" style="1" customWidth="1"/>
    <col min="2" max="3" width="18.625" style="1" customWidth="1"/>
    <col min="4" max="4" width="6.125" style="1" customWidth="1"/>
    <col min="5" max="7" width="6.625" style="1" customWidth="1"/>
    <col min="8" max="8" width="4.125" style="1" customWidth="1"/>
    <col min="9" max="9" width="6.125" style="1" customWidth="1"/>
    <col min="10" max="12" width="6.625" style="1" customWidth="1"/>
    <col min="13" max="13" width="4.125" style="1" customWidth="1"/>
    <col min="14" max="15" width="7.125" style="1" customWidth="1"/>
    <col min="16" max="16" width="7.625" style="1" customWidth="1"/>
    <col min="17" max="16384" width="9.00390625" style="1" customWidth="1"/>
  </cols>
  <sheetData>
    <row r="1" spans="1:2" ht="24.75" customHeight="1">
      <c r="A1" s="206" t="s">
        <v>196</v>
      </c>
      <c r="B1" s="206"/>
    </row>
    <row r="2" spans="1:16" ht="43.5" customHeight="1">
      <c r="A2" s="240" t="s">
        <v>197</v>
      </c>
      <c r="B2" s="240"/>
      <c r="C2" s="240"/>
      <c r="D2" s="240"/>
      <c r="E2" s="240"/>
      <c r="F2" s="240"/>
      <c r="G2" s="240"/>
      <c r="H2" s="240"/>
      <c r="I2" s="240"/>
      <c r="J2" s="240"/>
      <c r="K2" s="240"/>
      <c r="L2" s="240"/>
      <c r="M2" s="240"/>
      <c r="N2" s="240"/>
      <c r="O2" s="240"/>
      <c r="P2" s="240"/>
    </row>
    <row r="3" spans="11:16" ht="43.5" customHeight="1">
      <c r="K3" s="261" t="s">
        <v>242</v>
      </c>
      <c r="L3" s="261"/>
      <c r="M3" s="196">
        <f>'別表１'!G4</f>
        <v>0</v>
      </c>
      <c r="N3" s="196"/>
      <c r="O3" s="196"/>
      <c r="P3" s="196"/>
    </row>
    <row r="4" spans="1:16" ht="21.75" customHeight="1">
      <c r="A4" s="218" t="s">
        <v>189</v>
      </c>
      <c r="B4" s="218" t="s">
        <v>190</v>
      </c>
      <c r="C4" s="9" t="s">
        <v>198</v>
      </c>
      <c r="D4" s="256" t="s">
        <v>191</v>
      </c>
      <c r="E4" s="256"/>
      <c r="F4" s="256"/>
      <c r="G4" s="256"/>
      <c r="H4" s="256"/>
      <c r="I4" s="256"/>
      <c r="J4" s="256"/>
      <c r="K4" s="256"/>
      <c r="L4" s="256"/>
      <c r="M4" s="256"/>
      <c r="N4" s="256"/>
      <c r="O4" s="256"/>
      <c r="P4" s="262"/>
    </row>
    <row r="5" spans="1:16" ht="21.75" customHeight="1">
      <c r="A5" s="247"/>
      <c r="B5" s="247"/>
      <c r="C5" s="10" t="s">
        <v>199</v>
      </c>
      <c r="D5" s="176"/>
      <c r="E5" s="176"/>
      <c r="F5" s="176"/>
      <c r="G5" s="176"/>
      <c r="H5" s="176"/>
      <c r="I5" s="176"/>
      <c r="J5" s="176"/>
      <c r="K5" s="176"/>
      <c r="L5" s="176"/>
      <c r="M5" s="176"/>
      <c r="N5" s="176"/>
      <c r="O5" s="176"/>
      <c r="P5" s="263"/>
    </row>
    <row r="6" spans="1:16" ht="21.75" customHeight="1">
      <c r="A6" s="243" t="s">
        <v>176</v>
      </c>
      <c r="B6" s="245"/>
      <c r="C6" s="12"/>
      <c r="D6" s="248" t="s">
        <v>192</v>
      </c>
      <c r="E6" s="250">
        <v>0</v>
      </c>
      <c r="F6" s="252">
        <v>0</v>
      </c>
      <c r="G6" s="254">
        <v>0</v>
      </c>
      <c r="H6" s="256" t="s">
        <v>184</v>
      </c>
      <c r="I6" s="256" t="s">
        <v>245</v>
      </c>
      <c r="J6" s="250">
        <v>0</v>
      </c>
      <c r="K6" s="252">
        <v>0</v>
      </c>
      <c r="L6" s="254">
        <v>0</v>
      </c>
      <c r="M6" s="256" t="s">
        <v>193</v>
      </c>
      <c r="N6" s="250">
        <v>0</v>
      </c>
      <c r="O6" s="259">
        <v>0</v>
      </c>
      <c r="P6" s="257">
        <v>0</v>
      </c>
    </row>
    <row r="7" spans="1:16" ht="21.75" customHeight="1">
      <c r="A7" s="244"/>
      <c r="B7" s="246"/>
      <c r="C7" s="10" t="s">
        <v>246</v>
      </c>
      <c r="D7" s="249"/>
      <c r="E7" s="251"/>
      <c r="F7" s="253"/>
      <c r="G7" s="255"/>
      <c r="H7" s="176"/>
      <c r="I7" s="176"/>
      <c r="J7" s="251"/>
      <c r="K7" s="253"/>
      <c r="L7" s="255"/>
      <c r="M7" s="176"/>
      <c r="N7" s="251"/>
      <c r="O7" s="260"/>
      <c r="P7" s="258"/>
    </row>
    <row r="8" spans="1:16" ht="21.75" customHeight="1">
      <c r="A8" s="243" t="s">
        <v>108</v>
      </c>
      <c r="B8" s="245"/>
      <c r="C8" s="13"/>
      <c r="D8" s="248" t="s">
        <v>192</v>
      </c>
      <c r="E8" s="250">
        <v>0</v>
      </c>
      <c r="F8" s="252">
        <v>0</v>
      </c>
      <c r="G8" s="254">
        <v>0</v>
      </c>
      <c r="H8" s="256" t="s">
        <v>184</v>
      </c>
      <c r="I8" s="256" t="s">
        <v>237</v>
      </c>
      <c r="J8" s="250">
        <v>0</v>
      </c>
      <c r="K8" s="252">
        <v>0</v>
      </c>
      <c r="L8" s="254">
        <v>0</v>
      </c>
      <c r="M8" s="256" t="s">
        <v>193</v>
      </c>
      <c r="N8" s="250">
        <v>0</v>
      </c>
      <c r="O8" s="259">
        <v>0</v>
      </c>
      <c r="P8" s="257">
        <v>0</v>
      </c>
    </row>
    <row r="9" spans="1:16" ht="21.75" customHeight="1">
      <c r="A9" s="244"/>
      <c r="B9" s="246"/>
      <c r="C9" s="10" t="s">
        <v>247</v>
      </c>
      <c r="D9" s="249"/>
      <c r="E9" s="251"/>
      <c r="F9" s="253"/>
      <c r="G9" s="255"/>
      <c r="H9" s="176"/>
      <c r="I9" s="176"/>
      <c r="J9" s="251"/>
      <c r="K9" s="253"/>
      <c r="L9" s="255"/>
      <c r="M9" s="176"/>
      <c r="N9" s="251"/>
      <c r="O9" s="260"/>
      <c r="P9" s="258"/>
    </row>
    <row r="10" spans="1:16" ht="21.75" customHeight="1">
      <c r="A10" s="243" t="s">
        <v>109</v>
      </c>
      <c r="B10" s="245"/>
      <c r="C10" s="13"/>
      <c r="D10" s="248"/>
      <c r="E10" s="250"/>
      <c r="F10" s="252"/>
      <c r="G10" s="254"/>
      <c r="H10" s="256" t="s">
        <v>184</v>
      </c>
      <c r="I10" s="256"/>
      <c r="J10" s="250"/>
      <c r="K10" s="252"/>
      <c r="L10" s="254"/>
      <c r="M10" s="256" t="s">
        <v>193</v>
      </c>
      <c r="N10" s="250"/>
      <c r="O10" s="259"/>
      <c r="P10" s="257"/>
    </row>
    <row r="11" spans="1:16" ht="21.75" customHeight="1">
      <c r="A11" s="244"/>
      <c r="B11" s="246"/>
      <c r="C11" s="10" t="s">
        <v>200</v>
      </c>
      <c r="D11" s="249"/>
      <c r="E11" s="251"/>
      <c r="F11" s="253"/>
      <c r="G11" s="255"/>
      <c r="H11" s="176"/>
      <c r="I11" s="176"/>
      <c r="J11" s="251"/>
      <c r="K11" s="253"/>
      <c r="L11" s="255"/>
      <c r="M11" s="176"/>
      <c r="N11" s="251"/>
      <c r="O11" s="260"/>
      <c r="P11" s="258"/>
    </row>
    <row r="12" spans="1:16" ht="21.75" customHeight="1">
      <c r="A12" s="243" t="s">
        <v>110</v>
      </c>
      <c r="B12" s="245"/>
      <c r="C12" s="13"/>
      <c r="D12" s="248"/>
      <c r="E12" s="250"/>
      <c r="F12" s="252"/>
      <c r="G12" s="254"/>
      <c r="H12" s="256" t="s">
        <v>184</v>
      </c>
      <c r="I12" s="256"/>
      <c r="J12" s="250"/>
      <c r="K12" s="252"/>
      <c r="L12" s="254"/>
      <c r="M12" s="256" t="s">
        <v>193</v>
      </c>
      <c r="N12" s="250"/>
      <c r="O12" s="259"/>
      <c r="P12" s="257"/>
    </row>
    <row r="13" spans="1:16" ht="21.75" customHeight="1">
      <c r="A13" s="244"/>
      <c r="B13" s="246"/>
      <c r="C13" s="10" t="s">
        <v>200</v>
      </c>
      <c r="D13" s="249"/>
      <c r="E13" s="251"/>
      <c r="F13" s="253"/>
      <c r="G13" s="255"/>
      <c r="H13" s="176"/>
      <c r="I13" s="176"/>
      <c r="J13" s="251"/>
      <c r="K13" s="253"/>
      <c r="L13" s="255"/>
      <c r="M13" s="176"/>
      <c r="N13" s="251"/>
      <c r="O13" s="260"/>
      <c r="P13" s="258"/>
    </row>
    <row r="14" spans="1:16" ht="21.75" customHeight="1">
      <c r="A14" s="243" t="s">
        <v>111</v>
      </c>
      <c r="B14" s="245"/>
      <c r="C14" s="13"/>
      <c r="D14" s="248"/>
      <c r="E14" s="250"/>
      <c r="F14" s="252"/>
      <c r="G14" s="254"/>
      <c r="H14" s="256" t="s">
        <v>184</v>
      </c>
      <c r="I14" s="256"/>
      <c r="J14" s="250"/>
      <c r="K14" s="252"/>
      <c r="L14" s="254"/>
      <c r="M14" s="256" t="s">
        <v>193</v>
      </c>
      <c r="N14" s="250"/>
      <c r="O14" s="259"/>
      <c r="P14" s="257"/>
    </row>
    <row r="15" spans="1:16" ht="21.75" customHeight="1">
      <c r="A15" s="244"/>
      <c r="B15" s="246"/>
      <c r="C15" s="10" t="s">
        <v>200</v>
      </c>
      <c r="D15" s="249"/>
      <c r="E15" s="251"/>
      <c r="F15" s="253"/>
      <c r="G15" s="255"/>
      <c r="H15" s="176"/>
      <c r="I15" s="176"/>
      <c r="J15" s="251"/>
      <c r="K15" s="253"/>
      <c r="L15" s="255"/>
      <c r="M15" s="176"/>
      <c r="N15" s="251"/>
      <c r="O15" s="260"/>
      <c r="P15" s="258"/>
    </row>
    <row r="16" spans="1:16" ht="21.75" customHeight="1">
      <c r="A16" s="243" t="s">
        <v>112</v>
      </c>
      <c r="B16" s="245"/>
      <c r="C16" s="13"/>
      <c r="D16" s="248"/>
      <c r="E16" s="250"/>
      <c r="F16" s="252"/>
      <c r="G16" s="254"/>
      <c r="H16" s="256" t="s">
        <v>184</v>
      </c>
      <c r="I16" s="256"/>
      <c r="J16" s="250"/>
      <c r="K16" s="252"/>
      <c r="L16" s="254"/>
      <c r="M16" s="256" t="s">
        <v>193</v>
      </c>
      <c r="N16" s="250"/>
      <c r="O16" s="259"/>
      <c r="P16" s="257"/>
    </row>
    <row r="17" spans="1:16" ht="21.75" customHeight="1">
      <c r="A17" s="244"/>
      <c r="B17" s="246"/>
      <c r="C17" s="10" t="s">
        <v>200</v>
      </c>
      <c r="D17" s="249"/>
      <c r="E17" s="251"/>
      <c r="F17" s="253"/>
      <c r="G17" s="255"/>
      <c r="H17" s="176"/>
      <c r="I17" s="176"/>
      <c r="J17" s="251"/>
      <c r="K17" s="253"/>
      <c r="L17" s="255"/>
      <c r="M17" s="176"/>
      <c r="N17" s="251"/>
      <c r="O17" s="260"/>
      <c r="P17" s="258"/>
    </row>
    <row r="18" spans="1:16" ht="21.75" customHeight="1">
      <c r="A18" s="243" t="s">
        <v>113</v>
      </c>
      <c r="B18" s="245"/>
      <c r="C18" s="13"/>
      <c r="D18" s="248"/>
      <c r="E18" s="250"/>
      <c r="F18" s="252"/>
      <c r="G18" s="254"/>
      <c r="H18" s="256" t="s">
        <v>184</v>
      </c>
      <c r="I18" s="256"/>
      <c r="J18" s="250"/>
      <c r="K18" s="252"/>
      <c r="L18" s="254"/>
      <c r="M18" s="256" t="s">
        <v>193</v>
      </c>
      <c r="N18" s="250"/>
      <c r="O18" s="259"/>
      <c r="P18" s="257"/>
    </row>
    <row r="19" spans="1:16" ht="21.75" customHeight="1">
      <c r="A19" s="244"/>
      <c r="B19" s="246"/>
      <c r="C19" s="10" t="s">
        <v>200</v>
      </c>
      <c r="D19" s="249"/>
      <c r="E19" s="251"/>
      <c r="F19" s="253"/>
      <c r="G19" s="255"/>
      <c r="H19" s="176"/>
      <c r="I19" s="176"/>
      <c r="J19" s="251"/>
      <c r="K19" s="253"/>
      <c r="L19" s="255"/>
      <c r="M19" s="176"/>
      <c r="N19" s="251"/>
      <c r="O19" s="260"/>
      <c r="P19" s="258"/>
    </row>
    <row r="20" spans="1:16" ht="21.75" customHeight="1">
      <c r="A20" s="243" t="s">
        <v>114</v>
      </c>
      <c r="B20" s="245"/>
      <c r="C20" s="13"/>
      <c r="D20" s="248"/>
      <c r="E20" s="250"/>
      <c r="F20" s="252"/>
      <c r="G20" s="254"/>
      <c r="H20" s="256" t="s">
        <v>184</v>
      </c>
      <c r="I20" s="256"/>
      <c r="J20" s="250"/>
      <c r="K20" s="252"/>
      <c r="L20" s="254"/>
      <c r="M20" s="256" t="s">
        <v>193</v>
      </c>
      <c r="N20" s="250"/>
      <c r="O20" s="259"/>
      <c r="P20" s="257"/>
    </row>
    <row r="21" spans="1:16" ht="21.75" customHeight="1">
      <c r="A21" s="244"/>
      <c r="B21" s="246"/>
      <c r="C21" s="10" t="s">
        <v>200</v>
      </c>
      <c r="D21" s="249"/>
      <c r="E21" s="251"/>
      <c r="F21" s="253"/>
      <c r="G21" s="255"/>
      <c r="H21" s="176"/>
      <c r="I21" s="176"/>
      <c r="J21" s="251"/>
      <c r="K21" s="253"/>
      <c r="L21" s="255"/>
      <c r="M21" s="176"/>
      <c r="N21" s="251"/>
      <c r="O21" s="260"/>
      <c r="P21" s="258"/>
    </row>
    <row r="22" spans="1:16" ht="21.75" customHeight="1">
      <c r="A22" s="243" t="s">
        <v>115</v>
      </c>
      <c r="B22" s="245"/>
      <c r="C22" s="13"/>
      <c r="D22" s="248"/>
      <c r="E22" s="250"/>
      <c r="F22" s="252"/>
      <c r="G22" s="254"/>
      <c r="H22" s="256" t="s">
        <v>184</v>
      </c>
      <c r="I22" s="256"/>
      <c r="J22" s="250"/>
      <c r="K22" s="252"/>
      <c r="L22" s="254"/>
      <c r="M22" s="256" t="s">
        <v>193</v>
      </c>
      <c r="N22" s="250"/>
      <c r="O22" s="259"/>
      <c r="P22" s="257"/>
    </row>
    <row r="23" spans="1:16" ht="21.75" customHeight="1">
      <c r="A23" s="244"/>
      <c r="B23" s="246"/>
      <c r="C23" s="10" t="s">
        <v>200</v>
      </c>
      <c r="D23" s="249"/>
      <c r="E23" s="251"/>
      <c r="F23" s="253"/>
      <c r="G23" s="255"/>
      <c r="H23" s="176"/>
      <c r="I23" s="176"/>
      <c r="J23" s="251"/>
      <c r="K23" s="253"/>
      <c r="L23" s="255"/>
      <c r="M23" s="176"/>
      <c r="N23" s="251"/>
      <c r="O23" s="260"/>
      <c r="P23" s="258"/>
    </row>
    <row r="24" spans="1:16" ht="21.75" customHeight="1">
      <c r="A24" s="243" t="s">
        <v>116</v>
      </c>
      <c r="B24" s="245"/>
      <c r="C24" s="13"/>
      <c r="D24" s="248"/>
      <c r="E24" s="250"/>
      <c r="F24" s="252"/>
      <c r="G24" s="254"/>
      <c r="H24" s="256" t="s">
        <v>184</v>
      </c>
      <c r="I24" s="256"/>
      <c r="J24" s="250"/>
      <c r="K24" s="252"/>
      <c r="L24" s="254"/>
      <c r="M24" s="256" t="s">
        <v>193</v>
      </c>
      <c r="N24" s="250"/>
      <c r="O24" s="259"/>
      <c r="P24" s="257"/>
    </row>
    <row r="25" spans="1:16" ht="21.75" customHeight="1">
      <c r="A25" s="244"/>
      <c r="B25" s="246"/>
      <c r="C25" s="10" t="s">
        <v>200</v>
      </c>
      <c r="D25" s="249"/>
      <c r="E25" s="251"/>
      <c r="F25" s="253"/>
      <c r="G25" s="255"/>
      <c r="H25" s="176"/>
      <c r="I25" s="176"/>
      <c r="J25" s="251"/>
      <c r="K25" s="253"/>
      <c r="L25" s="255"/>
      <c r="M25" s="176"/>
      <c r="N25" s="251"/>
      <c r="O25" s="260"/>
      <c r="P25" s="258"/>
    </row>
    <row r="26" spans="1:16" ht="21.75" customHeight="1">
      <c r="A26" s="243" t="s">
        <v>117</v>
      </c>
      <c r="B26" s="245"/>
      <c r="C26" s="13"/>
      <c r="D26" s="248"/>
      <c r="E26" s="250"/>
      <c r="F26" s="252"/>
      <c r="G26" s="254"/>
      <c r="H26" s="256" t="s">
        <v>184</v>
      </c>
      <c r="I26" s="256"/>
      <c r="J26" s="250"/>
      <c r="K26" s="252"/>
      <c r="L26" s="254"/>
      <c r="M26" s="256" t="s">
        <v>193</v>
      </c>
      <c r="N26" s="250"/>
      <c r="O26" s="259"/>
      <c r="P26" s="257"/>
    </row>
    <row r="27" spans="1:16" ht="21.75" customHeight="1">
      <c r="A27" s="244"/>
      <c r="B27" s="246"/>
      <c r="C27" s="10" t="s">
        <v>200</v>
      </c>
      <c r="D27" s="249"/>
      <c r="E27" s="251"/>
      <c r="F27" s="253"/>
      <c r="G27" s="255"/>
      <c r="H27" s="176"/>
      <c r="I27" s="176"/>
      <c r="J27" s="251"/>
      <c r="K27" s="253"/>
      <c r="L27" s="255"/>
      <c r="M27" s="176"/>
      <c r="N27" s="251"/>
      <c r="O27" s="260"/>
      <c r="P27" s="258"/>
    </row>
    <row r="28" spans="1:16" ht="21.75" customHeight="1">
      <c r="A28" s="243" t="s">
        <v>118</v>
      </c>
      <c r="B28" s="245"/>
      <c r="C28" s="13"/>
      <c r="D28" s="248"/>
      <c r="E28" s="250"/>
      <c r="F28" s="252"/>
      <c r="G28" s="254"/>
      <c r="H28" s="256" t="s">
        <v>184</v>
      </c>
      <c r="I28" s="256"/>
      <c r="J28" s="250"/>
      <c r="K28" s="252"/>
      <c r="L28" s="254"/>
      <c r="M28" s="256" t="s">
        <v>193</v>
      </c>
      <c r="N28" s="250"/>
      <c r="O28" s="259"/>
      <c r="P28" s="257"/>
    </row>
    <row r="29" spans="1:16" ht="21.75" customHeight="1">
      <c r="A29" s="244"/>
      <c r="B29" s="246"/>
      <c r="C29" s="10" t="s">
        <v>200</v>
      </c>
      <c r="D29" s="249"/>
      <c r="E29" s="251"/>
      <c r="F29" s="253"/>
      <c r="G29" s="255"/>
      <c r="H29" s="176"/>
      <c r="I29" s="176"/>
      <c r="J29" s="251"/>
      <c r="K29" s="253"/>
      <c r="L29" s="255"/>
      <c r="M29" s="176"/>
      <c r="N29" s="251"/>
      <c r="O29" s="260"/>
      <c r="P29" s="258"/>
    </row>
    <row r="30" spans="1:16" ht="21.75" customHeight="1">
      <c r="A30" s="243" t="s">
        <v>119</v>
      </c>
      <c r="B30" s="245"/>
      <c r="C30" s="13"/>
      <c r="D30" s="248"/>
      <c r="E30" s="250"/>
      <c r="F30" s="252"/>
      <c r="G30" s="254"/>
      <c r="H30" s="256" t="s">
        <v>184</v>
      </c>
      <c r="I30" s="256"/>
      <c r="J30" s="250"/>
      <c r="K30" s="252"/>
      <c r="L30" s="254"/>
      <c r="M30" s="256" t="s">
        <v>193</v>
      </c>
      <c r="N30" s="250"/>
      <c r="O30" s="259"/>
      <c r="P30" s="257"/>
    </row>
    <row r="31" spans="1:16" ht="21.75" customHeight="1">
      <c r="A31" s="244"/>
      <c r="B31" s="246"/>
      <c r="C31" s="10" t="s">
        <v>200</v>
      </c>
      <c r="D31" s="249"/>
      <c r="E31" s="251"/>
      <c r="F31" s="253"/>
      <c r="G31" s="255"/>
      <c r="H31" s="176"/>
      <c r="I31" s="176"/>
      <c r="J31" s="251"/>
      <c r="K31" s="253"/>
      <c r="L31" s="255"/>
      <c r="M31" s="176"/>
      <c r="N31" s="251"/>
      <c r="O31" s="260"/>
      <c r="P31" s="258"/>
    </row>
    <row r="32" spans="1:16" ht="21.75" customHeight="1">
      <c r="A32" s="243" t="s">
        <v>120</v>
      </c>
      <c r="B32" s="245"/>
      <c r="C32" s="13"/>
      <c r="D32" s="248"/>
      <c r="E32" s="250"/>
      <c r="F32" s="252"/>
      <c r="G32" s="254"/>
      <c r="H32" s="256" t="s">
        <v>184</v>
      </c>
      <c r="I32" s="256"/>
      <c r="J32" s="250"/>
      <c r="K32" s="252"/>
      <c r="L32" s="254"/>
      <c r="M32" s="256" t="s">
        <v>193</v>
      </c>
      <c r="N32" s="250"/>
      <c r="O32" s="259"/>
      <c r="P32" s="257"/>
    </row>
    <row r="33" spans="1:16" ht="21.75" customHeight="1">
      <c r="A33" s="244"/>
      <c r="B33" s="246"/>
      <c r="C33" s="10" t="s">
        <v>200</v>
      </c>
      <c r="D33" s="249"/>
      <c r="E33" s="251"/>
      <c r="F33" s="253"/>
      <c r="G33" s="255"/>
      <c r="H33" s="176"/>
      <c r="I33" s="176"/>
      <c r="J33" s="251"/>
      <c r="K33" s="253"/>
      <c r="L33" s="255"/>
      <c r="M33" s="176"/>
      <c r="N33" s="251"/>
      <c r="O33" s="260"/>
      <c r="P33" s="258"/>
    </row>
    <row r="34" spans="1:16" ht="21.75" customHeight="1">
      <c r="A34" s="243" t="s">
        <v>121</v>
      </c>
      <c r="B34" s="245"/>
      <c r="C34" s="13"/>
      <c r="D34" s="248"/>
      <c r="E34" s="250"/>
      <c r="F34" s="252"/>
      <c r="G34" s="254"/>
      <c r="H34" s="256" t="s">
        <v>184</v>
      </c>
      <c r="I34" s="256"/>
      <c r="J34" s="250"/>
      <c r="K34" s="252"/>
      <c r="L34" s="254"/>
      <c r="M34" s="256" t="s">
        <v>193</v>
      </c>
      <c r="N34" s="250"/>
      <c r="O34" s="259"/>
      <c r="P34" s="257"/>
    </row>
    <row r="35" spans="1:16" ht="21.75" customHeight="1">
      <c r="A35" s="244"/>
      <c r="B35" s="246"/>
      <c r="C35" s="10" t="s">
        <v>200</v>
      </c>
      <c r="D35" s="249"/>
      <c r="E35" s="251"/>
      <c r="F35" s="253"/>
      <c r="G35" s="255"/>
      <c r="H35" s="176"/>
      <c r="I35" s="176"/>
      <c r="J35" s="251"/>
      <c r="K35" s="253"/>
      <c r="L35" s="255"/>
      <c r="M35" s="176"/>
      <c r="N35" s="251"/>
      <c r="O35" s="260"/>
      <c r="P35" s="258"/>
    </row>
    <row r="36" ht="43.5" customHeight="1">
      <c r="A36" s="1" t="s">
        <v>225</v>
      </c>
    </row>
    <row r="37" spans="1:2" ht="19.5" customHeight="1">
      <c r="A37" s="6">
        <v>1</v>
      </c>
      <c r="B37" s="1" t="s">
        <v>201</v>
      </c>
    </row>
    <row r="38" spans="1:16" ht="19.5" customHeight="1">
      <c r="A38" s="6">
        <v>2</v>
      </c>
      <c r="B38" s="179" t="s">
        <v>297</v>
      </c>
      <c r="C38" s="179"/>
      <c r="D38" s="179"/>
      <c r="E38" s="179"/>
      <c r="F38" s="179"/>
      <c r="G38" s="179"/>
      <c r="H38" s="179"/>
      <c r="I38" s="179"/>
      <c r="J38" s="179"/>
      <c r="K38" s="179"/>
      <c r="L38" s="179"/>
      <c r="M38" s="179"/>
      <c r="N38" s="179"/>
      <c r="O38" s="179"/>
      <c r="P38" s="179"/>
    </row>
    <row r="39" spans="2:16" ht="19.5" customHeight="1">
      <c r="B39" s="1" t="s">
        <v>298</v>
      </c>
      <c r="C39" s="135"/>
      <c r="D39" s="135"/>
      <c r="E39" s="135"/>
      <c r="F39" s="135"/>
      <c r="G39" s="135"/>
      <c r="H39" s="135"/>
      <c r="I39" s="135"/>
      <c r="J39" s="135"/>
      <c r="K39" s="135"/>
      <c r="L39" s="135"/>
      <c r="M39" s="135"/>
      <c r="N39" s="135"/>
      <c r="O39" s="135"/>
      <c r="P39" s="135"/>
    </row>
    <row r="40" ht="19.5" customHeight="1">
      <c r="B40" s="1" t="s">
        <v>299</v>
      </c>
    </row>
    <row r="41" spans="1:2" ht="19.5" customHeight="1">
      <c r="A41" s="6">
        <v>3</v>
      </c>
      <c r="B41" s="135" t="s">
        <v>286</v>
      </c>
    </row>
    <row r="42" ht="19.5" customHeight="1">
      <c r="B42" s="1" t="s">
        <v>287</v>
      </c>
    </row>
    <row r="43" ht="19.5" customHeight="1"/>
    <row r="44" ht="39.75" customHeight="1"/>
    <row r="45" ht="39.75" customHeight="1"/>
    <row r="46" ht="39.75" customHeight="1"/>
  </sheetData>
  <sheetProtection/>
  <mergeCells count="233">
    <mergeCell ref="B38:P38"/>
    <mergeCell ref="M3:P3"/>
    <mergeCell ref="K3:L3"/>
    <mergeCell ref="P24:P25"/>
    <mergeCell ref="D4:P5"/>
    <mergeCell ref="P32:P33"/>
    <mergeCell ref="P34:P35"/>
    <mergeCell ref="P20:P21"/>
    <mergeCell ref="P22:P23"/>
    <mergeCell ref="P28:P29"/>
    <mergeCell ref="P30:P31"/>
    <mergeCell ref="O32:O33"/>
    <mergeCell ref="O34:O35"/>
    <mergeCell ref="P6:P7"/>
    <mergeCell ref="P8:P9"/>
    <mergeCell ref="P10:P11"/>
    <mergeCell ref="P12:P13"/>
    <mergeCell ref="P14:P15"/>
    <mergeCell ref="P16:P17"/>
    <mergeCell ref="P18:P19"/>
    <mergeCell ref="O30:O31"/>
    <mergeCell ref="O16:O17"/>
    <mergeCell ref="O18:O19"/>
    <mergeCell ref="O20:O21"/>
    <mergeCell ref="O22:O23"/>
    <mergeCell ref="O24:O25"/>
    <mergeCell ref="O26:O27"/>
    <mergeCell ref="O6:O7"/>
    <mergeCell ref="O8:O9"/>
    <mergeCell ref="O10:O11"/>
    <mergeCell ref="O12:O13"/>
    <mergeCell ref="O14:O15"/>
    <mergeCell ref="O28:O29"/>
    <mergeCell ref="N16:N17"/>
    <mergeCell ref="N18:N19"/>
    <mergeCell ref="N20:N21"/>
    <mergeCell ref="N22:N23"/>
    <mergeCell ref="N26:N27"/>
    <mergeCell ref="P26:P27"/>
    <mergeCell ref="N28:N29"/>
    <mergeCell ref="N30:N31"/>
    <mergeCell ref="N32:N33"/>
    <mergeCell ref="N34:N35"/>
    <mergeCell ref="N6:N7"/>
    <mergeCell ref="N8:N9"/>
    <mergeCell ref="N10:N11"/>
    <mergeCell ref="N12:N13"/>
    <mergeCell ref="N14:N15"/>
    <mergeCell ref="N24:N25"/>
    <mergeCell ref="M32:M33"/>
    <mergeCell ref="M34:M35"/>
    <mergeCell ref="M20:M21"/>
    <mergeCell ref="M22:M23"/>
    <mergeCell ref="M24:M25"/>
    <mergeCell ref="M26:M27"/>
    <mergeCell ref="M28:M29"/>
    <mergeCell ref="M30:M31"/>
    <mergeCell ref="M6:M7"/>
    <mergeCell ref="M8:M9"/>
    <mergeCell ref="M10:M11"/>
    <mergeCell ref="M12:M13"/>
    <mergeCell ref="M14:M15"/>
    <mergeCell ref="M16:M17"/>
    <mergeCell ref="M18:M19"/>
    <mergeCell ref="L28:L29"/>
    <mergeCell ref="L30:L31"/>
    <mergeCell ref="L32:L33"/>
    <mergeCell ref="L34:L35"/>
    <mergeCell ref="L16:L17"/>
    <mergeCell ref="L18:L19"/>
    <mergeCell ref="L20:L21"/>
    <mergeCell ref="L22:L23"/>
    <mergeCell ref="L24:L25"/>
    <mergeCell ref="L26:L27"/>
    <mergeCell ref="K32:K33"/>
    <mergeCell ref="K34:K35"/>
    <mergeCell ref="L6:L7"/>
    <mergeCell ref="L8:L9"/>
    <mergeCell ref="L10:L11"/>
    <mergeCell ref="L12:L13"/>
    <mergeCell ref="L14:L15"/>
    <mergeCell ref="K24:K25"/>
    <mergeCell ref="K26:K27"/>
    <mergeCell ref="K30:K31"/>
    <mergeCell ref="K6:K7"/>
    <mergeCell ref="K8:K9"/>
    <mergeCell ref="K10:K11"/>
    <mergeCell ref="K12:K13"/>
    <mergeCell ref="K14:K15"/>
    <mergeCell ref="K16:K17"/>
    <mergeCell ref="K18:K19"/>
    <mergeCell ref="K20:K21"/>
    <mergeCell ref="K22:K23"/>
    <mergeCell ref="J32:J33"/>
    <mergeCell ref="J34:J35"/>
    <mergeCell ref="J20:J21"/>
    <mergeCell ref="J22:J23"/>
    <mergeCell ref="J24:J25"/>
    <mergeCell ref="J26:J27"/>
    <mergeCell ref="J28:J29"/>
    <mergeCell ref="J30:J31"/>
    <mergeCell ref="K28:K29"/>
    <mergeCell ref="J6:J7"/>
    <mergeCell ref="J8:J9"/>
    <mergeCell ref="J10:J11"/>
    <mergeCell ref="J12:J13"/>
    <mergeCell ref="J14:J15"/>
    <mergeCell ref="J16:J17"/>
    <mergeCell ref="J18:J19"/>
    <mergeCell ref="I28:I29"/>
    <mergeCell ref="I30:I31"/>
    <mergeCell ref="I32:I33"/>
    <mergeCell ref="I34:I35"/>
    <mergeCell ref="I16:I17"/>
    <mergeCell ref="I18:I19"/>
    <mergeCell ref="I20:I21"/>
    <mergeCell ref="I22:I23"/>
    <mergeCell ref="I24:I25"/>
    <mergeCell ref="I26:I27"/>
    <mergeCell ref="I6:I7"/>
    <mergeCell ref="I8:I9"/>
    <mergeCell ref="I10:I11"/>
    <mergeCell ref="I12:I13"/>
    <mergeCell ref="I14:I15"/>
    <mergeCell ref="H24:H25"/>
    <mergeCell ref="H16:H17"/>
    <mergeCell ref="H18:H19"/>
    <mergeCell ref="H20:H21"/>
    <mergeCell ref="H22:H23"/>
    <mergeCell ref="H26:H27"/>
    <mergeCell ref="H28:H29"/>
    <mergeCell ref="H30:H31"/>
    <mergeCell ref="H32:H33"/>
    <mergeCell ref="H34:H35"/>
    <mergeCell ref="H6:H7"/>
    <mergeCell ref="H8:H9"/>
    <mergeCell ref="H10:H11"/>
    <mergeCell ref="H12:H13"/>
    <mergeCell ref="H14:H15"/>
    <mergeCell ref="G32:G33"/>
    <mergeCell ref="G34:G35"/>
    <mergeCell ref="G20:G21"/>
    <mergeCell ref="G22:G23"/>
    <mergeCell ref="G24:G25"/>
    <mergeCell ref="G26:G27"/>
    <mergeCell ref="G28:G29"/>
    <mergeCell ref="G30:G31"/>
    <mergeCell ref="G6:G7"/>
    <mergeCell ref="G8:G9"/>
    <mergeCell ref="G10:G11"/>
    <mergeCell ref="G12:G13"/>
    <mergeCell ref="G14:G15"/>
    <mergeCell ref="G16:G17"/>
    <mergeCell ref="G18:G19"/>
    <mergeCell ref="F28:F29"/>
    <mergeCell ref="F30:F31"/>
    <mergeCell ref="F32:F33"/>
    <mergeCell ref="F34:F35"/>
    <mergeCell ref="F16:F17"/>
    <mergeCell ref="F18:F19"/>
    <mergeCell ref="F20:F21"/>
    <mergeCell ref="F22:F23"/>
    <mergeCell ref="F24:F25"/>
    <mergeCell ref="F26:F27"/>
    <mergeCell ref="E32:E33"/>
    <mergeCell ref="E34:E35"/>
    <mergeCell ref="F6:F7"/>
    <mergeCell ref="F8:F9"/>
    <mergeCell ref="F10:F11"/>
    <mergeCell ref="F12:F13"/>
    <mergeCell ref="F14:F15"/>
    <mergeCell ref="E24:E25"/>
    <mergeCell ref="E26:E27"/>
    <mergeCell ref="E28:E29"/>
    <mergeCell ref="E30:E31"/>
    <mergeCell ref="E6:E7"/>
    <mergeCell ref="E8:E9"/>
    <mergeCell ref="E10:E11"/>
    <mergeCell ref="E12:E13"/>
    <mergeCell ref="E14:E15"/>
    <mergeCell ref="E16:E17"/>
    <mergeCell ref="E18:E19"/>
    <mergeCell ref="E20:E21"/>
    <mergeCell ref="E22:E23"/>
    <mergeCell ref="D14:D15"/>
    <mergeCell ref="D16:D17"/>
    <mergeCell ref="D32:D33"/>
    <mergeCell ref="D34:D35"/>
    <mergeCell ref="D20:D21"/>
    <mergeCell ref="D22:D23"/>
    <mergeCell ref="D24:D25"/>
    <mergeCell ref="D26:D27"/>
    <mergeCell ref="D28:D29"/>
    <mergeCell ref="D30:D31"/>
    <mergeCell ref="B28:B29"/>
    <mergeCell ref="B30:B31"/>
    <mergeCell ref="B32:B33"/>
    <mergeCell ref="B34:B35"/>
    <mergeCell ref="B16:B17"/>
    <mergeCell ref="B18:B19"/>
    <mergeCell ref="B20:B21"/>
    <mergeCell ref="B22:B23"/>
    <mergeCell ref="B24:B25"/>
    <mergeCell ref="B6:B7"/>
    <mergeCell ref="B8:B9"/>
    <mergeCell ref="B10:B11"/>
    <mergeCell ref="B12:B13"/>
    <mergeCell ref="B14:B15"/>
    <mergeCell ref="D18:D19"/>
    <mergeCell ref="D6:D7"/>
    <mergeCell ref="D8:D9"/>
    <mergeCell ref="D10:D11"/>
    <mergeCell ref="D12:D13"/>
    <mergeCell ref="A32:A33"/>
    <mergeCell ref="A34:A35"/>
    <mergeCell ref="A14:A15"/>
    <mergeCell ref="A16:A17"/>
    <mergeCell ref="A18:A19"/>
    <mergeCell ref="A20:A21"/>
    <mergeCell ref="A22:A23"/>
    <mergeCell ref="A24:A25"/>
    <mergeCell ref="A28:A29"/>
    <mergeCell ref="A30:A31"/>
    <mergeCell ref="A26:A27"/>
    <mergeCell ref="B26:B27"/>
    <mergeCell ref="B4:B5"/>
    <mergeCell ref="A2:P2"/>
    <mergeCell ref="A1:B1"/>
    <mergeCell ref="A4:A5"/>
    <mergeCell ref="A6:A7"/>
    <mergeCell ref="A8:A9"/>
    <mergeCell ref="A10:A11"/>
    <mergeCell ref="A12:A13"/>
  </mergeCells>
  <printOptions/>
  <pageMargins left="0.7480314960629921" right="0.7480314960629921"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社会福祉法人 望陽会</dc:creator>
  <cp:keywords/>
  <dc:description/>
  <cp:lastModifiedBy>高齢者支援課９</cp:lastModifiedBy>
  <cp:lastPrinted>2022-04-25T10:14:15Z</cp:lastPrinted>
  <dcterms:created xsi:type="dcterms:W3CDTF">2001-05-16T05:20:03Z</dcterms:created>
  <dcterms:modified xsi:type="dcterms:W3CDTF">2024-04-10T04:14:01Z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